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Users\aprild\SOE\Statistics\Enrollment &amp; Degree Notebook Stats\"/>
    </mc:Choice>
  </mc:AlternateContent>
  <xr:revisionPtr revIDLastSave="0" documentId="13_ncr:1_{F92E5425-6C3C-4E53-B9CC-F83D43F3706E}" xr6:coauthVersionLast="47" xr6:coauthVersionMax="47" xr10:uidLastSave="{00000000-0000-0000-0000-000000000000}"/>
  <bookViews>
    <workbookView xWindow="-28920" yWindow="1815" windowWidth="29040" windowHeight="15720" tabRatio="362" xr2:uid="{00000000-000D-0000-FFFF-FFFF00000000}"/>
  </bookViews>
  <sheets>
    <sheet name="EnrollmentsBSHighLevel_Crosstab" sheetId="1" r:id="rId1"/>
  </sheets>
  <definedNames>
    <definedName name="_xlnm.Print_Area" localSheetId="0">EnrollmentsBSHighLevel_Crosstab!$A$1:$AC$53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9" i="1" l="1"/>
  <c r="AC45" i="1"/>
  <c r="AC44" i="1"/>
  <c r="AC43" i="1"/>
  <c r="AC40" i="1"/>
  <c r="AC36" i="1"/>
  <c r="AC33" i="1"/>
  <c r="AC29" i="1"/>
  <c r="AC25" i="1"/>
  <c r="AC15" i="1"/>
  <c r="AC10" i="1"/>
  <c r="AB45" i="1"/>
  <c r="AB44" i="1"/>
  <c r="AB43" i="1"/>
  <c r="AB40" i="1"/>
  <c r="AB36" i="1"/>
  <c r="AB33" i="1"/>
  <c r="AB29" i="1"/>
  <c r="AB25" i="1"/>
  <c r="AB19" i="1"/>
  <c r="AB15" i="1"/>
  <c r="AB10" i="1"/>
  <c r="Z45" i="1"/>
  <c r="Y45" i="1"/>
  <c r="X45" i="1"/>
  <c r="Z44" i="1"/>
  <c r="Y44" i="1"/>
  <c r="X44" i="1"/>
  <c r="AA45" i="1"/>
  <c r="AA44" i="1"/>
  <c r="AC46" i="1" l="1"/>
  <c r="AC47" i="1" s="1"/>
  <c r="AB46" i="1"/>
  <c r="AA43" i="1"/>
  <c r="AA40" i="1"/>
  <c r="AA36" i="1"/>
  <c r="AA33" i="1"/>
  <c r="AA29" i="1"/>
  <c r="AA25" i="1"/>
  <c r="AA19" i="1"/>
  <c r="AA15" i="1"/>
  <c r="AA10" i="1"/>
  <c r="Z36" i="1"/>
  <c r="Z33" i="1"/>
  <c r="Z29" i="1"/>
  <c r="Z25" i="1"/>
  <c r="Z19" i="1"/>
  <c r="Z15" i="1"/>
  <c r="Z10" i="1"/>
  <c r="Z40" i="1"/>
  <c r="Z43" i="1"/>
  <c r="Y36" i="1"/>
  <c r="Y33" i="1"/>
  <c r="Y29" i="1"/>
  <c r="Y25" i="1"/>
  <c r="Y19" i="1"/>
  <c r="Y15" i="1"/>
  <c r="Y10" i="1"/>
  <c r="Y40" i="1"/>
  <c r="Y43" i="1"/>
  <c r="X25" i="1"/>
  <c r="X43" i="1"/>
  <c r="X40" i="1"/>
  <c r="X36" i="1"/>
  <c r="X33" i="1"/>
  <c r="X29" i="1"/>
  <c r="X19" i="1"/>
  <c r="X15" i="1"/>
  <c r="X10" i="1"/>
  <c r="W43" i="1"/>
  <c r="W40" i="1"/>
  <c r="W36" i="1"/>
  <c r="W33" i="1"/>
  <c r="W29" i="1"/>
  <c r="W25" i="1"/>
  <c r="W19" i="1"/>
  <c r="W15" i="1"/>
  <c r="W10" i="1"/>
  <c r="V40" i="1"/>
  <c r="V33" i="1"/>
  <c r="V25" i="1"/>
  <c r="V19" i="1"/>
  <c r="V10" i="1"/>
  <c r="V15" i="1"/>
  <c r="V43" i="1"/>
  <c r="V36" i="1"/>
  <c r="V29" i="1"/>
  <c r="V46" i="1"/>
  <c r="U43" i="1"/>
  <c r="U40" i="1"/>
  <c r="U36" i="1"/>
  <c r="U33" i="1"/>
  <c r="U29" i="1"/>
  <c r="U25" i="1"/>
  <c r="U19" i="1"/>
  <c r="U15" i="1"/>
  <c r="U10" i="1"/>
  <c r="T43" i="1"/>
  <c r="T29" i="1"/>
  <c r="T40" i="1"/>
  <c r="T36" i="1"/>
  <c r="T33" i="1"/>
  <c r="T25" i="1"/>
  <c r="T19" i="1"/>
  <c r="T15" i="1"/>
  <c r="T10" i="1"/>
  <c r="S40" i="1"/>
  <c r="S36" i="1"/>
  <c r="S33" i="1"/>
  <c r="S29" i="1"/>
  <c r="S25" i="1"/>
  <c r="S19" i="1"/>
  <c r="S15" i="1"/>
  <c r="S10" i="1"/>
  <c r="R40" i="1"/>
  <c r="R36" i="1"/>
  <c r="R33" i="1"/>
  <c r="R29" i="1"/>
  <c r="R25" i="1"/>
  <c r="R19" i="1"/>
  <c r="R15" i="1"/>
  <c r="R10" i="1"/>
  <c r="Q36" i="1"/>
  <c r="Q33" i="1"/>
  <c r="Q29" i="1"/>
  <c r="Q25" i="1"/>
  <c r="Q19" i="1"/>
  <c r="Q15" i="1"/>
  <c r="Q10" i="1"/>
  <c r="P36" i="1"/>
  <c r="P33" i="1"/>
  <c r="P29" i="1"/>
  <c r="P25" i="1"/>
  <c r="P19" i="1"/>
  <c r="P15" i="1"/>
  <c r="P10" i="1"/>
  <c r="O36" i="1"/>
  <c r="O33" i="1"/>
  <c r="O29" i="1"/>
  <c r="O25" i="1"/>
  <c r="O19" i="1"/>
  <c r="O15" i="1"/>
  <c r="O46" i="1" s="1"/>
  <c r="O10" i="1"/>
  <c r="N36" i="1"/>
  <c r="N10" i="1"/>
  <c r="N15" i="1"/>
  <c r="N46" i="1" s="1"/>
  <c r="N19" i="1"/>
  <c r="N25" i="1"/>
  <c r="N29" i="1"/>
  <c r="N33" i="1"/>
  <c r="M36" i="1"/>
  <c r="M33" i="1"/>
  <c r="M29" i="1"/>
  <c r="M25" i="1"/>
  <c r="M19" i="1"/>
  <c r="M15" i="1"/>
  <c r="M46" i="1" s="1"/>
  <c r="M10" i="1"/>
  <c r="L36" i="1"/>
  <c r="L33" i="1"/>
  <c r="L29" i="1"/>
  <c r="L25" i="1"/>
  <c r="L19" i="1"/>
  <c r="L15" i="1"/>
  <c r="L46" i="1" s="1"/>
  <c r="L10" i="1"/>
  <c r="K10" i="1"/>
  <c r="K15" i="1"/>
  <c r="K19" i="1"/>
  <c r="K25" i="1"/>
  <c r="K29" i="1"/>
  <c r="K33" i="1"/>
  <c r="J10" i="1"/>
  <c r="J15" i="1"/>
  <c r="J46" i="1" s="1"/>
  <c r="J19" i="1"/>
  <c r="J25" i="1"/>
  <c r="J29" i="1"/>
  <c r="J33" i="1"/>
  <c r="I10" i="1"/>
  <c r="I15" i="1"/>
  <c r="I19" i="1"/>
  <c r="I25" i="1"/>
  <c r="I29" i="1"/>
  <c r="I33" i="1"/>
  <c r="H10" i="1"/>
  <c r="H15" i="1"/>
  <c r="H46" i="1" s="1"/>
  <c r="H19" i="1"/>
  <c r="H25" i="1"/>
  <c r="H29" i="1"/>
  <c r="H33" i="1"/>
  <c r="G10" i="1"/>
  <c r="G15" i="1"/>
  <c r="G19" i="1"/>
  <c r="G25" i="1"/>
  <c r="G29" i="1"/>
  <c r="G33" i="1"/>
  <c r="F10" i="1"/>
  <c r="F15" i="1"/>
  <c r="F19" i="1"/>
  <c r="F25" i="1"/>
  <c r="F29" i="1"/>
  <c r="F33" i="1"/>
  <c r="E10" i="1"/>
  <c r="E15" i="1"/>
  <c r="E19" i="1"/>
  <c r="E25" i="1"/>
  <c r="E29" i="1"/>
  <c r="E33" i="1"/>
  <c r="D10" i="1"/>
  <c r="D15" i="1"/>
  <c r="D19" i="1"/>
  <c r="D25" i="1"/>
  <c r="D29" i="1"/>
  <c r="D33" i="1"/>
  <c r="C10" i="1"/>
  <c r="C15" i="1"/>
  <c r="C19" i="1"/>
  <c r="C25" i="1"/>
  <c r="C29" i="1"/>
  <c r="C33" i="1"/>
  <c r="K36" i="1"/>
  <c r="J36" i="1"/>
  <c r="I36" i="1"/>
  <c r="H36" i="1"/>
  <c r="G36" i="1"/>
  <c r="F36" i="1"/>
  <c r="E36" i="1"/>
  <c r="D36" i="1"/>
  <c r="C36" i="1"/>
  <c r="O47" i="1" l="1"/>
  <c r="F46" i="1"/>
  <c r="M47" i="1"/>
  <c r="S46" i="1"/>
  <c r="Q46" i="1"/>
  <c r="G46" i="1"/>
  <c r="H47" i="1" s="1"/>
  <c r="U46" i="1"/>
  <c r="V47" i="1" s="1"/>
  <c r="R46" i="1"/>
  <c r="E46" i="1"/>
  <c r="W46" i="1"/>
  <c r="W47" i="1" s="1"/>
  <c r="Y46" i="1"/>
  <c r="D46" i="1"/>
  <c r="I46" i="1"/>
  <c r="I47" i="1" s="1"/>
  <c r="K46" i="1"/>
  <c r="K47" i="1" s="1"/>
  <c r="T46" i="1"/>
  <c r="P46" i="1"/>
  <c r="P47" i="1" s="1"/>
  <c r="X46" i="1"/>
  <c r="C46" i="1"/>
  <c r="D47" i="1" s="1"/>
  <c r="AA46" i="1"/>
  <c r="AB47" i="1" s="1"/>
  <c r="N47" i="1"/>
  <c r="Z46" i="1"/>
  <c r="R47" i="1" l="1"/>
  <c r="Z47" i="1"/>
  <c r="X47" i="1"/>
  <c r="L47" i="1"/>
  <c r="J47" i="1"/>
  <c r="S47" i="1"/>
  <c r="E47" i="1"/>
  <c r="F47" i="1"/>
  <c r="G47" i="1"/>
  <c r="T47" i="1"/>
  <c r="AA47" i="1"/>
  <c r="Y47" i="1"/>
  <c r="U47" i="1"/>
  <c r="Q47" i="1"/>
</calcChain>
</file>

<file path=xl/sharedStrings.xml><?xml version="1.0" encoding="utf-8"?>
<sst xmlns="http://schemas.openxmlformats.org/spreadsheetml/2006/main" count="79" uniqueCount="72">
  <si>
    <t>Dept</t>
  </si>
  <si>
    <t>Major</t>
  </si>
  <si>
    <t>FA99</t>
  </si>
  <si>
    <t>FA00</t>
  </si>
  <si>
    <t>FA01</t>
  </si>
  <si>
    <t>FA02</t>
  </si>
  <si>
    <t>FA03</t>
  </si>
  <si>
    <t>FA04</t>
  </si>
  <si>
    <t>FA05</t>
  </si>
  <si>
    <t>FA06</t>
  </si>
  <si>
    <t>FA07</t>
  </si>
  <si>
    <t>CE</t>
  </si>
  <si>
    <t>ConE</t>
  </si>
  <si>
    <t>ChE</t>
  </si>
  <si>
    <t>NE</t>
  </si>
  <si>
    <t>CS</t>
  </si>
  <si>
    <t>ECE</t>
  </si>
  <si>
    <t>CPE</t>
  </si>
  <si>
    <t>EE</t>
  </si>
  <si>
    <t>GEng</t>
  </si>
  <si>
    <t>ME</t>
  </si>
  <si>
    <t>MfE</t>
  </si>
  <si>
    <t>CE Total</t>
  </si>
  <si>
    <t>ChNE Total</t>
  </si>
  <si>
    <t>CS Total</t>
  </si>
  <si>
    <t>ECE Total</t>
  </si>
  <si>
    <t>GEng Total</t>
  </si>
  <si>
    <t>ME Total</t>
  </si>
  <si>
    <t>MfE Total</t>
  </si>
  <si>
    <t>Grand Total</t>
  </si>
  <si>
    <t>% Change</t>
  </si>
  <si>
    <t>Effective Fall 2004, University College students who have expressed an interest in Engineering are not included.</t>
  </si>
  <si>
    <t>FA08</t>
  </si>
  <si>
    <t>FA09</t>
  </si>
  <si>
    <t>FA10</t>
  </si>
  <si>
    <t>FA11</t>
  </si>
  <si>
    <t>FA12</t>
  </si>
  <si>
    <t>FA13</t>
  </si>
  <si>
    <t>Geng-IE</t>
  </si>
  <si>
    <t>FA14</t>
  </si>
  <si>
    <t>CBE</t>
  </si>
  <si>
    <t>NE Total</t>
  </si>
  <si>
    <t>Effective Fall 2014, ChNE no longer exists and CBE and NE are now departments.</t>
  </si>
  <si>
    <t>FA15</t>
  </si>
  <si>
    <t>FA16</t>
  </si>
  <si>
    <t>Other</t>
  </si>
  <si>
    <t>Other Total</t>
  </si>
  <si>
    <t xml:space="preserve">Effective Fall 2016 Geng no longer exists and all students are in an academic department. "Other"  denotes 2 students not yet assigned to </t>
  </si>
  <si>
    <t>an academic program.</t>
  </si>
  <si>
    <t>FA17</t>
  </si>
  <si>
    <t>FA18</t>
  </si>
  <si>
    <t>Pre CHE</t>
  </si>
  <si>
    <t>Pre CE</t>
  </si>
  <si>
    <t>Pre ConE</t>
  </si>
  <si>
    <t>Pre CS</t>
  </si>
  <si>
    <t>Pre CPE</t>
  </si>
  <si>
    <t>Pre EE</t>
  </si>
  <si>
    <t>Pre ME</t>
  </si>
  <si>
    <t>Pre NE</t>
  </si>
  <si>
    <t>FA19</t>
  </si>
  <si>
    <t>FA20</t>
  </si>
  <si>
    <t>Pre CONM</t>
  </si>
  <si>
    <t>CONM</t>
  </si>
  <si>
    <t>FA21</t>
  </si>
  <si>
    <t>FA22</t>
  </si>
  <si>
    <t>FA23</t>
  </si>
  <si>
    <t>Total Pre-Major</t>
  </si>
  <si>
    <t>Total Major</t>
  </si>
  <si>
    <t>FA24</t>
  </si>
  <si>
    <t>FA25</t>
  </si>
  <si>
    <t>Undergraduate Enrollment by Major, 2015-2025</t>
  </si>
  <si>
    <t>Notes: (Fall'99-Fall'14 columns hidden)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</si>
</sst>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0" fontId="6" fillId="0" borderId="0" xfId="0" applyFont="1"/>
    <xf numFmtId="10" fontId="6" fillId="0" borderId="0" xfId="0" applyNumberFormat="1" applyFont="1"/>
    <xf numFmtId="0" fontId="6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0" fillId="0" borderId="5" xfId="0" applyBorder="1"/>
    <xf numFmtId="0" fontId="7" fillId="0" borderId="0" xfId="0" applyFont="1"/>
    <xf numFmtId="0" fontId="9" fillId="2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right" wrapText="1"/>
    </xf>
    <xf numFmtId="0" fontId="9" fillId="0" borderId="4" xfId="0" applyFont="1" applyBorder="1" applyAlignment="1">
      <alignment horizontal="right" wrapText="1"/>
    </xf>
    <xf numFmtId="0" fontId="10" fillId="0" borderId="3" xfId="0" applyFont="1" applyBorder="1" applyAlignment="1">
      <alignment horizontal="right" wrapText="1"/>
    </xf>
    <xf numFmtId="0" fontId="10" fillId="0" borderId="0" xfId="0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5" xfId="0" applyFont="1" applyBorder="1"/>
    <xf numFmtId="0" fontId="10" fillId="0" borderId="0" xfId="0" applyFont="1"/>
    <xf numFmtId="0" fontId="9" fillId="0" borderId="0" xfId="0" applyFont="1"/>
    <xf numFmtId="10" fontId="10" fillId="0" borderId="0" xfId="0" applyNumberFormat="1" applyFont="1"/>
    <xf numFmtId="0" fontId="0" fillId="0" borderId="6" xfId="0" applyBorder="1"/>
    <xf numFmtId="0" fontId="0" fillId="0" borderId="7" xfId="0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5" xfId="0" applyBorder="1" applyAlignment="1">
      <alignment horizontal="right" wrapText="1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right" wrapText="1"/>
    </xf>
    <xf numFmtId="0" fontId="9" fillId="0" borderId="10" xfId="0" applyFont="1" applyBorder="1" applyAlignment="1">
      <alignment horizontal="right" wrapText="1"/>
    </xf>
    <xf numFmtId="0" fontId="1" fillId="0" borderId="1" xfId="0" quotePrefix="1" applyFont="1" applyBorder="1" applyAlignment="1">
      <alignment wrapText="1"/>
    </xf>
    <xf numFmtId="0" fontId="4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5" xfId="0" applyFont="1" applyBorder="1"/>
    <xf numFmtId="0" fontId="1" fillId="0" borderId="0" xfId="0" applyFont="1"/>
    <xf numFmtId="0" fontId="5" fillId="0" borderId="0" xfId="0" applyFont="1"/>
    <xf numFmtId="0" fontId="0" fillId="0" borderId="11" xfId="0" applyBorder="1" applyAlignment="1">
      <alignment horizontal="right" wrapText="1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" fillId="0" borderId="11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3"/>
  <sheetViews>
    <sheetView tabSelected="1" view="pageBreakPreview" topLeftCell="A9" zoomScaleNormal="100" zoomScaleSheetLayoutView="100" workbookViewId="0">
      <selection activeCell="AD23" sqref="AD23"/>
    </sheetView>
  </sheetViews>
  <sheetFormatPr defaultRowHeight="12.5" outlineLevelRow="2" x14ac:dyDescent="0.25"/>
  <cols>
    <col min="1" max="1" width="11.7265625" bestFit="1" customWidth="1"/>
    <col min="2" max="2" width="11.1796875" customWidth="1"/>
    <col min="3" max="10" width="8.7265625" hidden="1" customWidth="1"/>
    <col min="11" max="11" width="8.7265625" style="23" hidden="1" customWidth="1"/>
    <col min="12" max="18" width="8.7265625" hidden="1" customWidth="1"/>
    <col min="19" max="20" width="8.7265625" customWidth="1"/>
  </cols>
  <sheetData>
    <row r="1" spans="1:29" ht="15.5" x14ac:dyDescent="0.35">
      <c r="A1" s="41" t="s">
        <v>70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3" spans="1:29" ht="13.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5" t="s">
        <v>10</v>
      </c>
      <c r="L3" s="15" t="s">
        <v>32</v>
      </c>
      <c r="M3" s="31" t="s">
        <v>33</v>
      </c>
      <c r="N3" s="32" t="s">
        <v>34</v>
      </c>
      <c r="O3" s="32" t="s">
        <v>35</v>
      </c>
      <c r="P3" s="32" t="s">
        <v>36</v>
      </c>
      <c r="Q3" s="32" t="s">
        <v>37</v>
      </c>
      <c r="R3" s="32" t="s">
        <v>39</v>
      </c>
      <c r="S3" s="32" t="s">
        <v>43</v>
      </c>
      <c r="T3" s="32" t="s">
        <v>44</v>
      </c>
      <c r="U3" s="32" t="s">
        <v>49</v>
      </c>
      <c r="V3" s="32" t="s">
        <v>50</v>
      </c>
      <c r="W3" s="32" t="s">
        <v>59</v>
      </c>
      <c r="X3" s="32" t="s">
        <v>60</v>
      </c>
      <c r="Y3" s="32" t="s">
        <v>63</v>
      </c>
      <c r="Z3" s="32" t="s">
        <v>64</v>
      </c>
      <c r="AA3" s="32" t="s">
        <v>65</v>
      </c>
      <c r="AB3" s="32" t="s">
        <v>68</v>
      </c>
      <c r="AC3" s="32" t="s">
        <v>69</v>
      </c>
    </row>
    <row r="4" spans="1:29" ht="13.5" customHeight="1" x14ac:dyDescent="0.25">
      <c r="A4" s="2" t="s">
        <v>11</v>
      </c>
      <c r="B4" s="45" t="s">
        <v>52</v>
      </c>
      <c r="C4" s="43"/>
      <c r="D4" s="43"/>
      <c r="E4" s="43"/>
      <c r="F4" s="43"/>
      <c r="G4" s="43"/>
      <c r="H4" s="43"/>
      <c r="I4" s="43"/>
      <c r="J4" s="43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6">
        <v>107</v>
      </c>
      <c r="W4" s="46">
        <v>112</v>
      </c>
      <c r="X4" s="46">
        <v>103</v>
      </c>
      <c r="Y4" s="46">
        <v>95</v>
      </c>
      <c r="Z4" s="46">
        <v>113</v>
      </c>
      <c r="AA4" s="46">
        <v>114</v>
      </c>
      <c r="AB4" s="46">
        <v>92</v>
      </c>
      <c r="AC4" s="46">
        <v>132</v>
      </c>
    </row>
    <row r="5" spans="1:29" ht="13.5" customHeight="1" outlineLevel="2" x14ac:dyDescent="0.25">
      <c r="B5" s="2" t="s">
        <v>11</v>
      </c>
      <c r="C5" s="3">
        <v>112</v>
      </c>
      <c r="D5" s="3">
        <v>99</v>
      </c>
      <c r="E5" s="3">
        <v>92</v>
      </c>
      <c r="F5" s="3">
        <v>85</v>
      </c>
      <c r="G5" s="3">
        <v>89</v>
      </c>
      <c r="H5" s="3">
        <v>57</v>
      </c>
      <c r="I5" s="3">
        <v>50</v>
      </c>
      <c r="J5" s="3">
        <v>40</v>
      </c>
      <c r="K5" s="16">
        <v>49</v>
      </c>
      <c r="L5" s="26">
        <v>71</v>
      </c>
      <c r="M5" s="26">
        <v>68</v>
      </c>
      <c r="N5" s="26">
        <v>69</v>
      </c>
      <c r="O5" s="26">
        <v>67</v>
      </c>
      <c r="P5" s="26">
        <v>84</v>
      </c>
      <c r="Q5" s="26">
        <v>86</v>
      </c>
      <c r="R5" s="26">
        <v>91</v>
      </c>
      <c r="S5" s="26">
        <v>82</v>
      </c>
      <c r="T5" s="26">
        <v>219</v>
      </c>
      <c r="U5" s="26">
        <v>218</v>
      </c>
      <c r="V5" s="26">
        <v>87</v>
      </c>
      <c r="W5" s="26">
        <v>87</v>
      </c>
      <c r="X5" s="26">
        <v>86</v>
      </c>
      <c r="Y5" s="26">
        <v>74</v>
      </c>
      <c r="Z5" s="26">
        <v>60</v>
      </c>
      <c r="AA5" s="26">
        <v>66</v>
      </c>
      <c r="AB5" s="26">
        <v>66</v>
      </c>
      <c r="AC5" s="26">
        <v>51</v>
      </c>
    </row>
    <row r="6" spans="1:29" ht="13.5" customHeight="1" outlineLevel="2" x14ac:dyDescent="0.25">
      <c r="A6" s="2"/>
      <c r="B6" s="37" t="s">
        <v>61</v>
      </c>
      <c r="C6" s="3"/>
      <c r="D6" s="3"/>
      <c r="E6" s="3"/>
      <c r="F6" s="3"/>
      <c r="G6" s="3"/>
      <c r="H6" s="3"/>
      <c r="I6" s="3"/>
      <c r="J6" s="3"/>
      <c r="K6" s="16"/>
      <c r="L6" s="26"/>
      <c r="M6" s="26"/>
      <c r="N6" s="26"/>
      <c r="O6" s="26"/>
      <c r="P6" s="26"/>
      <c r="Q6" s="26"/>
      <c r="R6" s="26"/>
      <c r="S6" s="26"/>
      <c r="T6" s="26"/>
      <c r="U6" s="26"/>
      <c r="V6" s="26">
        <v>29</v>
      </c>
      <c r="W6" s="26">
        <v>31</v>
      </c>
      <c r="X6" s="26">
        <v>35</v>
      </c>
      <c r="Y6" s="26">
        <v>37</v>
      </c>
      <c r="Z6" s="26">
        <v>37</v>
      </c>
      <c r="AA6" s="26">
        <v>58</v>
      </c>
      <c r="AB6" s="26">
        <v>51</v>
      </c>
      <c r="AC6" s="26">
        <v>69</v>
      </c>
    </row>
    <row r="7" spans="1:29" ht="13.5" customHeight="1" outlineLevel="2" x14ac:dyDescent="0.25">
      <c r="A7" s="2"/>
      <c r="B7" s="37" t="s">
        <v>62</v>
      </c>
      <c r="C7" s="3">
        <v>13</v>
      </c>
      <c r="D7" s="3">
        <v>15</v>
      </c>
      <c r="E7" s="3">
        <v>16</v>
      </c>
      <c r="F7" s="3">
        <v>19</v>
      </c>
      <c r="G7" s="3">
        <v>30</v>
      </c>
      <c r="H7" s="3">
        <v>20</v>
      </c>
      <c r="I7" s="3">
        <v>30</v>
      </c>
      <c r="J7" s="3">
        <v>22</v>
      </c>
      <c r="K7" s="16">
        <v>29</v>
      </c>
      <c r="L7" s="26">
        <v>31</v>
      </c>
      <c r="M7" s="26">
        <v>29</v>
      </c>
      <c r="N7" s="26">
        <v>29</v>
      </c>
      <c r="O7" s="26">
        <v>31</v>
      </c>
      <c r="P7" s="26">
        <v>28</v>
      </c>
      <c r="Q7" s="26">
        <v>29</v>
      </c>
      <c r="R7" s="26">
        <v>26</v>
      </c>
      <c r="S7" s="26">
        <v>30</v>
      </c>
      <c r="T7" s="26">
        <v>54</v>
      </c>
      <c r="U7" s="26">
        <v>47</v>
      </c>
      <c r="V7" s="26">
        <v>31</v>
      </c>
      <c r="W7" s="26">
        <v>25</v>
      </c>
      <c r="X7" s="26">
        <v>30</v>
      </c>
      <c r="Y7" s="26">
        <v>27</v>
      </c>
      <c r="Z7" s="26">
        <v>20</v>
      </c>
      <c r="AA7" s="26">
        <v>21</v>
      </c>
      <c r="AB7" s="26">
        <v>28</v>
      </c>
      <c r="AC7" s="26">
        <v>29</v>
      </c>
    </row>
    <row r="8" spans="1:29" ht="13.5" customHeight="1" outlineLevel="2" x14ac:dyDescent="0.25">
      <c r="A8" s="2"/>
      <c r="B8" s="37" t="s">
        <v>53</v>
      </c>
      <c r="C8" s="33"/>
      <c r="D8" s="33"/>
      <c r="E8" s="33"/>
      <c r="F8" s="33"/>
      <c r="G8" s="33"/>
      <c r="H8" s="33"/>
      <c r="I8" s="33"/>
      <c r="J8" s="33"/>
      <c r="K8" s="34"/>
      <c r="L8" s="42"/>
      <c r="M8" s="42"/>
      <c r="N8" s="42"/>
      <c r="O8" s="42"/>
      <c r="P8" s="42"/>
      <c r="Q8" s="42"/>
      <c r="R8" s="42"/>
      <c r="S8" s="42"/>
      <c r="T8" s="42"/>
      <c r="U8" s="42"/>
      <c r="V8" s="42">
        <v>7</v>
      </c>
      <c r="W8" s="42">
        <v>12</v>
      </c>
      <c r="X8" s="42">
        <v>13</v>
      </c>
      <c r="Y8" s="42">
        <v>12</v>
      </c>
      <c r="Z8" s="42">
        <v>12</v>
      </c>
      <c r="AA8" s="42">
        <v>10</v>
      </c>
      <c r="AB8" s="42">
        <v>12</v>
      </c>
      <c r="AC8" s="42">
        <v>14</v>
      </c>
    </row>
    <row r="9" spans="1:29" ht="13.5" customHeight="1" outlineLevel="2" x14ac:dyDescent="0.25">
      <c r="A9" s="2"/>
      <c r="B9" s="2" t="s">
        <v>12</v>
      </c>
      <c r="C9" s="12">
        <v>10</v>
      </c>
      <c r="D9" s="12">
        <v>9</v>
      </c>
      <c r="E9" s="12">
        <v>6</v>
      </c>
      <c r="F9" s="12">
        <v>9</v>
      </c>
      <c r="G9" s="12">
        <v>6</v>
      </c>
      <c r="H9" s="12">
        <v>3</v>
      </c>
      <c r="I9" s="12">
        <v>8</v>
      </c>
      <c r="J9" s="12">
        <v>5</v>
      </c>
      <c r="K9" s="17">
        <v>11</v>
      </c>
      <c r="L9" s="25">
        <v>9</v>
      </c>
      <c r="M9" s="28">
        <v>9</v>
      </c>
      <c r="N9" s="28">
        <v>10</v>
      </c>
      <c r="O9" s="28">
        <v>8</v>
      </c>
      <c r="P9" s="28">
        <v>11</v>
      </c>
      <c r="Q9" s="28">
        <v>11</v>
      </c>
      <c r="R9" s="28">
        <v>4</v>
      </c>
      <c r="S9" s="28">
        <v>6</v>
      </c>
      <c r="T9" s="28">
        <v>10</v>
      </c>
      <c r="U9" s="28">
        <v>7</v>
      </c>
      <c r="V9" s="28">
        <v>2</v>
      </c>
      <c r="W9" s="28">
        <v>1</v>
      </c>
      <c r="X9" s="28">
        <v>1</v>
      </c>
      <c r="Y9" s="28">
        <v>9</v>
      </c>
      <c r="Z9" s="28">
        <v>9</v>
      </c>
      <c r="AA9" s="28">
        <v>4</v>
      </c>
      <c r="AB9" s="28">
        <v>7</v>
      </c>
      <c r="AC9" s="28">
        <v>4</v>
      </c>
    </row>
    <row r="10" spans="1:29" ht="13.5" customHeight="1" outlineLevel="1" x14ac:dyDescent="0.3">
      <c r="A10" s="4" t="s">
        <v>22</v>
      </c>
      <c r="B10" s="2"/>
      <c r="C10" s="11">
        <f t="shared" ref="C10:K10" si="0">SUBTOTAL(9,C5:C9)</f>
        <v>135</v>
      </c>
      <c r="D10" s="11">
        <f t="shared" si="0"/>
        <v>123</v>
      </c>
      <c r="E10" s="11">
        <f t="shared" si="0"/>
        <v>114</v>
      </c>
      <c r="F10" s="11">
        <f t="shared" si="0"/>
        <v>113</v>
      </c>
      <c r="G10" s="11">
        <f t="shared" si="0"/>
        <v>125</v>
      </c>
      <c r="H10" s="11">
        <f t="shared" si="0"/>
        <v>80</v>
      </c>
      <c r="I10" s="11">
        <f t="shared" si="0"/>
        <v>88</v>
      </c>
      <c r="J10" s="11">
        <f t="shared" si="0"/>
        <v>67</v>
      </c>
      <c r="K10" s="18">
        <f t="shared" si="0"/>
        <v>89</v>
      </c>
      <c r="L10" s="27">
        <f t="shared" ref="L10:R10" si="1">SUM(L5:L9)</f>
        <v>111</v>
      </c>
      <c r="M10" s="27">
        <f t="shared" si="1"/>
        <v>106</v>
      </c>
      <c r="N10" s="27">
        <f t="shared" si="1"/>
        <v>108</v>
      </c>
      <c r="O10" s="27">
        <f t="shared" si="1"/>
        <v>106</v>
      </c>
      <c r="P10" s="27">
        <f t="shared" si="1"/>
        <v>123</v>
      </c>
      <c r="Q10" s="27">
        <f t="shared" si="1"/>
        <v>126</v>
      </c>
      <c r="R10" s="27">
        <f t="shared" si="1"/>
        <v>121</v>
      </c>
      <c r="S10" s="27">
        <f t="shared" ref="S10:T10" si="2">SUM(S5:S9)</f>
        <v>118</v>
      </c>
      <c r="T10" s="27">
        <f t="shared" si="2"/>
        <v>283</v>
      </c>
      <c r="U10" s="27">
        <f t="shared" ref="U10" si="3">SUM(U5:U9)</f>
        <v>272</v>
      </c>
      <c r="V10" s="27">
        <f t="shared" ref="V10:AA10" si="4">SUM(V4:V9)</f>
        <v>263</v>
      </c>
      <c r="W10" s="27">
        <f t="shared" si="4"/>
        <v>268</v>
      </c>
      <c r="X10" s="27">
        <f t="shared" si="4"/>
        <v>268</v>
      </c>
      <c r="Y10" s="27">
        <f t="shared" si="4"/>
        <v>254</v>
      </c>
      <c r="Z10" s="27">
        <f t="shared" si="4"/>
        <v>251</v>
      </c>
      <c r="AA10" s="27">
        <f t="shared" si="4"/>
        <v>273</v>
      </c>
      <c r="AB10" s="27">
        <f t="shared" ref="AB10:AC10" si="5">SUM(AB4:AB9)</f>
        <v>256</v>
      </c>
      <c r="AC10" s="27">
        <f t="shared" si="5"/>
        <v>299</v>
      </c>
    </row>
    <row r="11" spans="1:29" ht="13.5" customHeight="1" outlineLevel="1" x14ac:dyDescent="0.3">
      <c r="A11" s="4"/>
      <c r="B11" s="2"/>
      <c r="C11" s="3"/>
      <c r="D11" s="3"/>
      <c r="E11" s="3"/>
      <c r="F11" s="3"/>
      <c r="G11" s="3"/>
      <c r="H11" s="3"/>
      <c r="I11" s="3"/>
      <c r="J11" s="3"/>
      <c r="K11" s="16"/>
    </row>
    <row r="12" spans="1:29" ht="13.5" customHeight="1" outlineLevel="1" x14ac:dyDescent="0.25">
      <c r="A12" s="37" t="s">
        <v>40</v>
      </c>
      <c r="B12" s="37" t="s">
        <v>51</v>
      </c>
      <c r="C12" s="3"/>
      <c r="D12" s="3"/>
      <c r="E12" s="3"/>
      <c r="F12" s="3"/>
      <c r="G12" s="3"/>
      <c r="H12" s="3"/>
      <c r="I12" s="3"/>
      <c r="J12" s="3"/>
      <c r="K12" s="16"/>
      <c r="V12">
        <v>120</v>
      </c>
      <c r="W12" s="29">
        <v>105</v>
      </c>
      <c r="X12" s="29">
        <v>108</v>
      </c>
      <c r="Y12" s="29">
        <v>87</v>
      </c>
      <c r="Z12" s="29">
        <v>82</v>
      </c>
      <c r="AA12" s="29">
        <v>90</v>
      </c>
      <c r="AB12" s="29">
        <v>113</v>
      </c>
      <c r="AC12" s="29">
        <v>106</v>
      </c>
    </row>
    <row r="13" spans="1:29" ht="13.5" customHeight="1" outlineLevel="2" x14ac:dyDescent="0.25">
      <c r="B13" s="2" t="s">
        <v>13</v>
      </c>
      <c r="C13" s="3">
        <v>79</v>
      </c>
      <c r="D13" s="3">
        <v>74</v>
      </c>
      <c r="E13" s="3">
        <v>60</v>
      </c>
      <c r="F13" s="3">
        <v>49</v>
      </c>
      <c r="G13" s="3">
        <v>62</v>
      </c>
      <c r="H13" s="3">
        <v>47</v>
      </c>
      <c r="I13" s="3">
        <v>44</v>
      </c>
      <c r="J13" s="3">
        <v>48</v>
      </c>
      <c r="K13" s="16">
        <v>56</v>
      </c>
      <c r="L13" s="26">
        <v>58</v>
      </c>
      <c r="M13" s="29">
        <v>64</v>
      </c>
      <c r="N13" s="29">
        <v>75</v>
      </c>
      <c r="O13" s="29">
        <v>77</v>
      </c>
      <c r="P13" s="29">
        <v>78</v>
      </c>
      <c r="Q13" s="29">
        <v>103</v>
      </c>
      <c r="R13" s="29">
        <v>129</v>
      </c>
      <c r="S13" s="29">
        <v>159</v>
      </c>
      <c r="T13" s="29">
        <v>324</v>
      </c>
      <c r="U13" s="29">
        <v>293</v>
      </c>
      <c r="V13" s="29">
        <v>157</v>
      </c>
      <c r="W13" s="29">
        <v>144</v>
      </c>
      <c r="X13" s="29">
        <v>136</v>
      </c>
      <c r="Y13" s="29">
        <v>97</v>
      </c>
      <c r="Z13" s="29">
        <v>73</v>
      </c>
      <c r="AA13" s="29">
        <v>61</v>
      </c>
      <c r="AB13" s="29">
        <v>75</v>
      </c>
      <c r="AC13" s="29">
        <v>88</v>
      </c>
    </row>
    <row r="14" spans="1:29" ht="13.5" hidden="1" customHeight="1" outlineLevel="2" x14ac:dyDescent="0.25">
      <c r="A14" s="2"/>
      <c r="B14" s="2" t="s">
        <v>14</v>
      </c>
      <c r="C14" s="12">
        <v>8</v>
      </c>
      <c r="D14" s="12">
        <v>14</v>
      </c>
      <c r="E14" s="12">
        <v>18</v>
      </c>
      <c r="F14" s="12">
        <v>23</v>
      </c>
      <c r="G14" s="12">
        <v>32</v>
      </c>
      <c r="H14" s="12">
        <v>31</v>
      </c>
      <c r="I14" s="12">
        <v>24</v>
      </c>
      <c r="J14" s="12">
        <v>21</v>
      </c>
      <c r="K14" s="17">
        <v>31</v>
      </c>
      <c r="L14" s="25">
        <v>29</v>
      </c>
      <c r="M14" s="30">
        <v>36</v>
      </c>
      <c r="N14" s="30">
        <v>35</v>
      </c>
      <c r="O14" s="30">
        <v>42</v>
      </c>
      <c r="P14" s="30">
        <v>37</v>
      </c>
      <c r="Q14" s="30">
        <v>36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spans="1:29" ht="13.5" customHeight="1" outlineLevel="1" x14ac:dyDescent="0.3">
      <c r="A15" s="4" t="s">
        <v>23</v>
      </c>
      <c r="B15" s="2"/>
      <c r="C15" s="11">
        <f t="shared" ref="C15:K15" si="6">SUBTOTAL(9,C13:C14)</f>
        <v>87</v>
      </c>
      <c r="D15" s="11">
        <f t="shared" si="6"/>
        <v>88</v>
      </c>
      <c r="E15" s="11">
        <f t="shared" si="6"/>
        <v>78</v>
      </c>
      <c r="F15" s="11">
        <f t="shared" si="6"/>
        <v>72</v>
      </c>
      <c r="G15" s="11">
        <f t="shared" si="6"/>
        <v>94</v>
      </c>
      <c r="H15" s="11">
        <f t="shared" si="6"/>
        <v>78</v>
      </c>
      <c r="I15" s="11">
        <f t="shared" si="6"/>
        <v>68</v>
      </c>
      <c r="J15" s="11">
        <f t="shared" si="6"/>
        <v>69</v>
      </c>
      <c r="K15" s="18">
        <f t="shared" si="6"/>
        <v>87</v>
      </c>
      <c r="L15" s="27">
        <f t="shared" ref="L15:R15" si="7">SUM(L13:L14)</f>
        <v>87</v>
      </c>
      <c r="M15" s="27">
        <f t="shared" si="7"/>
        <v>100</v>
      </c>
      <c r="N15" s="27">
        <f t="shared" si="7"/>
        <v>110</v>
      </c>
      <c r="O15" s="27">
        <f t="shared" si="7"/>
        <v>119</v>
      </c>
      <c r="P15" s="27">
        <f t="shared" si="7"/>
        <v>115</v>
      </c>
      <c r="Q15" s="27">
        <f t="shared" si="7"/>
        <v>139</v>
      </c>
      <c r="R15" s="27">
        <f t="shared" si="7"/>
        <v>129</v>
      </c>
      <c r="S15" s="27">
        <f t="shared" ref="S15:T15" si="8">SUM(S13:S14)</f>
        <v>159</v>
      </c>
      <c r="T15" s="27">
        <f t="shared" si="8"/>
        <v>324</v>
      </c>
      <c r="U15" s="27">
        <f t="shared" ref="U15" si="9">SUM(U13:U14)</f>
        <v>293</v>
      </c>
      <c r="V15" s="27">
        <f t="shared" ref="V15:AA15" si="10">SUM(V12:V14)</f>
        <v>277</v>
      </c>
      <c r="W15" s="27">
        <f t="shared" si="10"/>
        <v>249</v>
      </c>
      <c r="X15" s="27">
        <f t="shared" si="10"/>
        <v>244</v>
      </c>
      <c r="Y15" s="27">
        <f t="shared" si="10"/>
        <v>184</v>
      </c>
      <c r="Z15" s="27">
        <f t="shared" si="10"/>
        <v>155</v>
      </c>
      <c r="AA15" s="27">
        <f t="shared" si="10"/>
        <v>151</v>
      </c>
      <c r="AB15" s="27">
        <f t="shared" ref="AB15:AC15" si="11">SUM(AB12:AB14)</f>
        <v>188</v>
      </c>
      <c r="AC15" s="27">
        <f t="shared" si="11"/>
        <v>194</v>
      </c>
    </row>
    <row r="16" spans="1:29" ht="13.5" customHeight="1" outlineLevel="1" x14ac:dyDescent="0.3">
      <c r="A16" s="4"/>
      <c r="B16" s="2"/>
      <c r="C16" s="3"/>
      <c r="D16" s="3"/>
      <c r="E16" s="3"/>
      <c r="F16" s="3"/>
      <c r="G16" s="3"/>
      <c r="H16" s="3"/>
      <c r="I16" s="3"/>
      <c r="J16" s="3"/>
      <c r="K16" s="16"/>
    </row>
    <row r="17" spans="1:29" ht="13.5" customHeight="1" outlineLevel="1" x14ac:dyDescent="0.25">
      <c r="A17" s="37" t="s">
        <v>15</v>
      </c>
      <c r="B17" s="37" t="s">
        <v>54</v>
      </c>
      <c r="C17" s="33"/>
      <c r="D17" s="33"/>
      <c r="E17" s="33"/>
      <c r="F17" s="33"/>
      <c r="G17" s="33"/>
      <c r="H17" s="33"/>
      <c r="I17" s="33"/>
      <c r="J17" s="33"/>
      <c r="K17" s="34"/>
      <c r="V17">
        <v>336</v>
      </c>
      <c r="W17">
        <v>309</v>
      </c>
      <c r="X17">
        <v>317</v>
      </c>
      <c r="Y17">
        <v>300</v>
      </c>
      <c r="Z17">
        <v>414</v>
      </c>
      <c r="AA17">
        <v>518</v>
      </c>
      <c r="AB17">
        <v>456</v>
      </c>
      <c r="AC17">
        <v>352</v>
      </c>
    </row>
    <row r="18" spans="1:29" ht="13.5" customHeight="1" outlineLevel="2" x14ac:dyDescent="0.25">
      <c r="A18" s="2"/>
      <c r="B18" s="2" t="s">
        <v>15</v>
      </c>
      <c r="C18" s="12">
        <v>254</v>
      </c>
      <c r="D18" s="12">
        <v>251</v>
      </c>
      <c r="E18" s="12">
        <v>313</v>
      </c>
      <c r="F18" s="12">
        <v>291</v>
      </c>
      <c r="G18" s="12">
        <v>257</v>
      </c>
      <c r="H18" s="12">
        <v>114</v>
      </c>
      <c r="I18" s="12">
        <v>73</v>
      </c>
      <c r="J18" s="12">
        <v>92</v>
      </c>
      <c r="K18" s="17">
        <v>90</v>
      </c>
      <c r="L18" s="25">
        <v>120</v>
      </c>
      <c r="M18" s="28">
        <v>105</v>
      </c>
      <c r="N18" s="28">
        <v>107</v>
      </c>
      <c r="O18" s="28">
        <v>96</v>
      </c>
      <c r="P18" s="28">
        <v>103</v>
      </c>
      <c r="Q18" s="28">
        <v>111</v>
      </c>
      <c r="R18" s="28">
        <v>171</v>
      </c>
      <c r="S18" s="28">
        <v>149</v>
      </c>
      <c r="T18" s="28">
        <v>487</v>
      </c>
      <c r="U18" s="28">
        <v>485</v>
      </c>
      <c r="V18" s="28">
        <v>159</v>
      </c>
      <c r="W18" s="28">
        <v>133</v>
      </c>
      <c r="X18" s="28">
        <v>139</v>
      </c>
      <c r="Y18" s="28">
        <v>154</v>
      </c>
      <c r="Z18" s="28">
        <v>144</v>
      </c>
      <c r="AA18" s="28">
        <v>153</v>
      </c>
      <c r="AB18" s="28">
        <v>190</v>
      </c>
      <c r="AC18" s="28">
        <v>211</v>
      </c>
    </row>
    <row r="19" spans="1:29" ht="13.5" customHeight="1" outlineLevel="1" x14ac:dyDescent="0.3">
      <c r="A19" s="4" t="s">
        <v>24</v>
      </c>
      <c r="B19" s="2"/>
      <c r="C19" s="11">
        <f t="shared" ref="C19:K19" si="12">SUBTOTAL(9,C18:C18)</f>
        <v>254</v>
      </c>
      <c r="D19" s="11">
        <f t="shared" si="12"/>
        <v>251</v>
      </c>
      <c r="E19" s="11">
        <f t="shared" si="12"/>
        <v>313</v>
      </c>
      <c r="F19" s="11">
        <f t="shared" si="12"/>
        <v>291</v>
      </c>
      <c r="G19" s="11">
        <f t="shared" si="12"/>
        <v>257</v>
      </c>
      <c r="H19" s="11">
        <f t="shared" si="12"/>
        <v>114</v>
      </c>
      <c r="I19" s="11">
        <f t="shared" si="12"/>
        <v>73</v>
      </c>
      <c r="J19" s="11">
        <f t="shared" si="12"/>
        <v>92</v>
      </c>
      <c r="K19" s="18">
        <f t="shared" si="12"/>
        <v>90</v>
      </c>
      <c r="L19" s="27">
        <f t="shared" ref="L19:R19" si="13">SUM(L18)</f>
        <v>120</v>
      </c>
      <c r="M19" s="27">
        <f t="shared" si="13"/>
        <v>105</v>
      </c>
      <c r="N19" s="27">
        <f t="shared" si="13"/>
        <v>107</v>
      </c>
      <c r="O19" s="27">
        <f t="shared" si="13"/>
        <v>96</v>
      </c>
      <c r="P19" s="27">
        <f t="shared" si="13"/>
        <v>103</v>
      </c>
      <c r="Q19" s="27">
        <f t="shared" si="13"/>
        <v>111</v>
      </c>
      <c r="R19" s="27">
        <f t="shared" si="13"/>
        <v>171</v>
      </c>
      <c r="S19" s="27">
        <f t="shared" ref="S19:T19" si="14">SUM(S18)</f>
        <v>149</v>
      </c>
      <c r="T19" s="27">
        <f t="shared" si="14"/>
        <v>487</v>
      </c>
      <c r="U19" s="27">
        <f t="shared" ref="U19" si="15">SUM(U18)</f>
        <v>485</v>
      </c>
      <c r="V19" s="27">
        <f t="shared" ref="V19:AA19" si="16">SUM(V17:V18)</f>
        <v>495</v>
      </c>
      <c r="W19" s="27">
        <f t="shared" si="16"/>
        <v>442</v>
      </c>
      <c r="X19" s="27">
        <f t="shared" si="16"/>
        <v>456</v>
      </c>
      <c r="Y19" s="27">
        <f t="shared" si="16"/>
        <v>454</v>
      </c>
      <c r="Z19" s="27">
        <f t="shared" si="16"/>
        <v>558</v>
      </c>
      <c r="AA19" s="27">
        <f t="shared" si="16"/>
        <v>671</v>
      </c>
      <c r="AB19" s="27">
        <f t="shared" ref="AB19:AC19" si="17">SUM(AB17:AB18)</f>
        <v>646</v>
      </c>
      <c r="AC19" s="27">
        <f>SUM(AC17:AC18)</f>
        <v>563</v>
      </c>
    </row>
    <row r="20" spans="1:29" ht="13.5" customHeight="1" outlineLevel="1" x14ac:dyDescent="0.3">
      <c r="A20" s="4"/>
      <c r="B20" s="2"/>
      <c r="C20" s="3"/>
      <c r="D20" s="3"/>
      <c r="E20" s="3"/>
      <c r="F20" s="3"/>
      <c r="G20" s="3"/>
      <c r="H20" s="3"/>
      <c r="I20" s="3"/>
      <c r="J20" s="3"/>
      <c r="K20" s="16"/>
    </row>
    <row r="21" spans="1:29" ht="13.5" customHeight="1" outlineLevel="1" x14ac:dyDescent="0.25">
      <c r="A21" s="2" t="s">
        <v>16</v>
      </c>
      <c r="B21" s="37" t="s">
        <v>55</v>
      </c>
      <c r="C21" s="3"/>
      <c r="D21" s="3"/>
      <c r="E21" s="3"/>
      <c r="F21" s="3"/>
      <c r="G21" s="3"/>
      <c r="H21" s="3"/>
      <c r="I21" s="3"/>
      <c r="J21" s="3"/>
      <c r="K21" s="16"/>
      <c r="V21">
        <v>95</v>
      </c>
      <c r="W21">
        <v>94</v>
      </c>
      <c r="X21">
        <v>83</v>
      </c>
      <c r="Y21">
        <v>99</v>
      </c>
      <c r="Z21">
        <v>106</v>
      </c>
      <c r="AA21">
        <v>134</v>
      </c>
      <c r="AB21">
        <v>118</v>
      </c>
      <c r="AC21">
        <v>102</v>
      </c>
    </row>
    <row r="22" spans="1:29" ht="13.5" customHeight="1" outlineLevel="2" x14ac:dyDescent="0.25">
      <c r="B22" s="2" t="s">
        <v>17</v>
      </c>
      <c r="C22" s="3">
        <v>114</v>
      </c>
      <c r="D22" s="3">
        <v>98</v>
      </c>
      <c r="E22" s="3">
        <v>106</v>
      </c>
      <c r="F22" s="3">
        <v>107</v>
      </c>
      <c r="G22" s="3">
        <v>97</v>
      </c>
      <c r="H22" s="3">
        <v>54</v>
      </c>
      <c r="I22" s="3">
        <v>34</v>
      </c>
      <c r="J22" s="3">
        <v>33</v>
      </c>
      <c r="K22" s="16">
        <v>28</v>
      </c>
      <c r="L22" s="26">
        <v>32</v>
      </c>
      <c r="M22" s="26">
        <v>36</v>
      </c>
      <c r="N22" s="26">
        <v>48</v>
      </c>
      <c r="O22" s="26">
        <v>60</v>
      </c>
      <c r="P22" s="26">
        <v>58</v>
      </c>
      <c r="Q22" s="26">
        <v>71</v>
      </c>
      <c r="R22" s="26">
        <v>80</v>
      </c>
      <c r="S22" s="26">
        <v>64</v>
      </c>
      <c r="T22" s="26">
        <v>197</v>
      </c>
      <c r="U22" s="26">
        <v>189</v>
      </c>
      <c r="V22" s="26">
        <v>75</v>
      </c>
      <c r="W22" s="26">
        <v>76</v>
      </c>
      <c r="X22" s="26">
        <v>82</v>
      </c>
      <c r="Y22" s="26">
        <v>75</v>
      </c>
      <c r="Z22" s="26">
        <v>62</v>
      </c>
      <c r="AA22" s="26">
        <v>54</v>
      </c>
      <c r="AB22" s="26">
        <v>64</v>
      </c>
      <c r="AC22" s="26">
        <v>72</v>
      </c>
    </row>
    <row r="23" spans="1:29" ht="13.5" customHeight="1" outlineLevel="2" x14ac:dyDescent="0.25">
      <c r="A23" s="2"/>
      <c r="B23" s="37" t="s">
        <v>56</v>
      </c>
      <c r="C23" s="33"/>
      <c r="D23" s="33"/>
      <c r="E23" s="33"/>
      <c r="F23" s="33"/>
      <c r="G23" s="33"/>
      <c r="H23" s="33"/>
      <c r="I23" s="33"/>
      <c r="J23" s="33"/>
      <c r="K23" s="34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>
        <v>94</v>
      </c>
      <c r="W23" s="47">
        <v>88</v>
      </c>
      <c r="X23" s="47">
        <v>91</v>
      </c>
      <c r="Y23" s="47">
        <v>96</v>
      </c>
      <c r="Z23" s="47">
        <v>112</v>
      </c>
      <c r="AA23" s="47">
        <v>133</v>
      </c>
      <c r="AB23" s="47">
        <v>156</v>
      </c>
      <c r="AC23" s="47">
        <v>205</v>
      </c>
    </row>
    <row r="24" spans="1:29" ht="13.5" customHeight="1" outlineLevel="2" x14ac:dyDescent="0.25">
      <c r="A24" s="2"/>
      <c r="B24" s="2" t="s">
        <v>18</v>
      </c>
      <c r="C24" s="12">
        <v>191</v>
      </c>
      <c r="D24" s="12">
        <v>207</v>
      </c>
      <c r="E24" s="12">
        <v>183</v>
      </c>
      <c r="F24" s="12">
        <v>184</v>
      </c>
      <c r="G24" s="12">
        <v>177</v>
      </c>
      <c r="H24" s="12">
        <v>154</v>
      </c>
      <c r="I24" s="12">
        <v>151</v>
      </c>
      <c r="J24" s="12">
        <v>133</v>
      </c>
      <c r="K24" s="17">
        <v>112</v>
      </c>
      <c r="L24" s="25">
        <v>120</v>
      </c>
      <c r="M24" s="28">
        <v>98</v>
      </c>
      <c r="N24" s="28">
        <v>110</v>
      </c>
      <c r="O24" s="28">
        <v>120</v>
      </c>
      <c r="P24" s="28">
        <v>109</v>
      </c>
      <c r="Q24" s="28">
        <v>128</v>
      </c>
      <c r="R24" s="28">
        <v>139</v>
      </c>
      <c r="S24" s="28">
        <v>113</v>
      </c>
      <c r="T24" s="28">
        <v>260</v>
      </c>
      <c r="U24" s="28">
        <v>221</v>
      </c>
      <c r="V24" s="28">
        <v>94</v>
      </c>
      <c r="W24" s="28">
        <v>98</v>
      </c>
      <c r="X24" s="28">
        <v>94</v>
      </c>
      <c r="Y24" s="28">
        <v>83</v>
      </c>
      <c r="Z24" s="28">
        <v>79</v>
      </c>
      <c r="AA24" s="28">
        <v>86</v>
      </c>
      <c r="AB24" s="28">
        <v>129</v>
      </c>
      <c r="AC24" s="28">
        <v>142</v>
      </c>
    </row>
    <row r="25" spans="1:29" ht="13.5" customHeight="1" outlineLevel="1" x14ac:dyDescent="0.3">
      <c r="A25" s="4" t="s">
        <v>25</v>
      </c>
      <c r="B25" s="2"/>
      <c r="C25" s="11">
        <f t="shared" ref="C25:K25" si="18">SUBTOTAL(9,C22:C24)</f>
        <v>305</v>
      </c>
      <c r="D25" s="11">
        <f t="shared" si="18"/>
        <v>305</v>
      </c>
      <c r="E25" s="11">
        <f t="shared" si="18"/>
        <v>289</v>
      </c>
      <c r="F25" s="11">
        <f t="shared" si="18"/>
        <v>291</v>
      </c>
      <c r="G25" s="11">
        <f t="shared" si="18"/>
        <v>274</v>
      </c>
      <c r="H25" s="11">
        <f t="shared" si="18"/>
        <v>208</v>
      </c>
      <c r="I25" s="11">
        <f t="shared" si="18"/>
        <v>185</v>
      </c>
      <c r="J25" s="11">
        <f t="shared" si="18"/>
        <v>166</v>
      </c>
      <c r="K25" s="18">
        <f t="shared" si="18"/>
        <v>140</v>
      </c>
      <c r="L25" s="27">
        <f t="shared" ref="L25:R25" si="19">SUM(L22:L24)</f>
        <v>152</v>
      </c>
      <c r="M25" s="27">
        <f t="shared" si="19"/>
        <v>134</v>
      </c>
      <c r="N25" s="27">
        <f t="shared" si="19"/>
        <v>158</v>
      </c>
      <c r="O25" s="27">
        <f t="shared" si="19"/>
        <v>180</v>
      </c>
      <c r="P25" s="27">
        <f t="shared" si="19"/>
        <v>167</v>
      </c>
      <c r="Q25" s="27">
        <f t="shared" si="19"/>
        <v>199</v>
      </c>
      <c r="R25" s="27">
        <f t="shared" si="19"/>
        <v>219</v>
      </c>
      <c r="S25" s="27">
        <f t="shared" ref="S25:T25" si="20">SUM(S22:S24)</f>
        <v>177</v>
      </c>
      <c r="T25" s="27">
        <f t="shared" si="20"/>
        <v>457</v>
      </c>
      <c r="U25" s="27">
        <f t="shared" ref="U25" si="21">SUM(U22:U24)</f>
        <v>410</v>
      </c>
      <c r="V25" s="27">
        <f t="shared" ref="V25:AA25" si="22">SUM(V21:V24)</f>
        <v>358</v>
      </c>
      <c r="W25" s="27">
        <f t="shared" si="22"/>
        <v>356</v>
      </c>
      <c r="X25" s="27">
        <f t="shared" si="22"/>
        <v>350</v>
      </c>
      <c r="Y25" s="27">
        <f t="shared" si="22"/>
        <v>353</v>
      </c>
      <c r="Z25" s="27">
        <f t="shared" si="22"/>
        <v>359</v>
      </c>
      <c r="AA25" s="27">
        <f t="shared" si="22"/>
        <v>407</v>
      </c>
      <c r="AB25" s="27">
        <f t="shared" ref="AB25:AC25" si="23">SUM(AB21:AB24)</f>
        <v>467</v>
      </c>
      <c r="AC25" s="27">
        <f t="shared" si="23"/>
        <v>521</v>
      </c>
    </row>
    <row r="26" spans="1:29" ht="13.5" customHeight="1" outlineLevel="1" x14ac:dyDescent="0.3">
      <c r="A26" s="4"/>
      <c r="B26" s="2"/>
      <c r="C26" s="11"/>
      <c r="D26" s="11"/>
      <c r="E26" s="11"/>
      <c r="F26" s="11"/>
      <c r="G26" s="11"/>
      <c r="H26" s="11"/>
      <c r="I26" s="11"/>
      <c r="J26" s="11"/>
      <c r="K26" s="1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ht="13.5" customHeight="1" outlineLevel="1" x14ac:dyDescent="0.3">
      <c r="A27" s="4"/>
      <c r="B27" s="35" t="s">
        <v>38</v>
      </c>
      <c r="C27" s="33"/>
      <c r="D27" s="33"/>
      <c r="E27" s="33"/>
      <c r="F27" s="33"/>
      <c r="G27" s="33"/>
      <c r="H27" s="33"/>
      <c r="I27" s="33"/>
      <c r="J27" s="33"/>
      <c r="K27" s="34"/>
      <c r="Q27">
        <v>393</v>
      </c>
    </row>
    <row r="28" spans="1:29" ht="13.5" customHeight="1" outlineLevel="2" x14ac:dyDescent="0.25">
      <c r="A28" s="2" t="s">
        <v>19</v>
      </c>
      <c r="B28" s="2" t="s">
        <v>19</v>
      </c>
      <c r="C28" s="12">
        <v>559</v>
      </c>
      <c r="D28" s="12">
        <v>554</v>
      </c>
      <c r="E28" s="12">
        <v>516</v>
      </c>
      <c r="F28" s="12">
        <v>584</v>
      </c>
      <c r="G28" s="12">
        <v>504</v>
      </c>
      <c r="H28" s="12">
        <v>325</v>
      </c>
      <c r="I28" s="12">
        <v>357</v>
      </c>
      <c r="J28" s="12">
        <v>431</v>
      </c>
      <c r="K28" s="17">
        <v>446</v>
      </c>
      <c r="L28" s="25">
        <v>487</v>
      </c>
      <c r="M28" s="28">
        <v>553</v>
      </c>
      <c r="N28" s="28">
        <v>482</v>
      </c>
      <c r="O28" s="28">
        <v>452</v>
      </c>
      <c r="P28" s="28">
        <v>537</v>
      </c>
      <c r="Q28" s="28">
        <v>923</v>
      </c>
      <c r="R28" s="28">
        <v>1329</v>
      </c>
      <c r="S28" s="28">
        <v>1391</v>
      </c>
      <c r="T28" s="28"/>
      <c r="U28" s="28"/>
      <c r="V28" s="28"/>
      <c r="W28" s="28"/>
      <c r="X28" s="28"/>
      <c r="Y28" s="28"/>
      <c r="Z28" s="28"/>
      <c r="AA28" s="28"/>
      <c r="AB28" s="28"/>
      <c r="AC28" s="28"/>
    </row>
    <row r="29" spans="1:29" ht="13.5" customHeight="1" outlineLevel="1" x14ac:dyDescent="0.3">
      <c r="A29" s="4" t="s">
        <v>26</v>
      </c>
      <c r="B29" s="2"/>
      <c r="C29" s="11">
        <f t="shared" ref="C29:K29" si="24">SUBTOTAL(9,C28:C28)</f>
        <v>559</v>
      </c>
      <c r="D29" s="11">
        <f t="shared" si="24"/>
        <v>554</v>
      </c>
      <c r="E29" s="11">
        <f t="shared" si="24"/>
        <v>516</v>
      </c>
      <c r="F29" s="11">
        <f t="shared" si="24"/>
        <v>584</v>
      </c>
      <c r="G29" s="11">
        <f t="shared" si="24"/>
        <v>504</v>
      </c>
      <c r="H29" s="11">
        <f t="shared" si="24"/>
        <v>325</v>
      </c>
      <c r="I29" s="11">
        <f t="shared" si="24"/>
        <v>357</v>
      </c>
      <c r="J29" s="11">
        <f t="shared" si="24"/>
        <v>431</v>
      </c>
      <c r="K29" s="18">
        <f t="shared" si="24"/>
        <v>446</v>
      </c>
      <c r="L29" s="27">
        <f>SUM(L28)</f>
        <v>487</v>
      </c>
      <c r="M29" s="27">
        <f>SUM(M28)</f>
        <v>553</v>
      </c>
      <c r="N29" s="27">
        <f>SUM(N28)</f>
        <v>482</v>
      </c>
      <c r="O29" s="27">
        <f>SUM(O28)</f>
        <v>452</v>
      </c>
      <c r="P29" s="27">
        <f>SUM(P28)</f>
        <v>537</v>
      </c>
      <c r="Q29" s="27">
        <f t="shared" ref="Q29:W29" si="25">SUM(Q27:Q28)</f>
        <v>1316</v>
      </c>
      <c r="R29" s="27">
        <f t="shared" si="25"/>
        <v>1329</v>
      </c>
      <c r="S29" s="27">
        <f t="shared" si="25"/>
        <v>1391</v>
      </c>
      <c r="T29" s="27">
        <f t="shared" si="25"/>
        <v>0</v>
      </c>
      <c r="U29" s="27">
        <f t="shared" si="25"/>
        <v>0</v>
      </c>
      <c r="V29" s="27">
        <f t="shared" si="25"/>
        <v>0</v>
      </c>
      <c r="W29" s="27">
        <f t="shared" si="25"/>
        <v>0</v>
      </c>
      <c r="X29" s="27">
        <f t="shared" ref="X29:Y29" si="26">SUM(X27:X28)</f>
        <v>0</v>
      </c>
      <c r="Y29" s="27">
        <f t="shared" si="26"/>
        <v>0</v>
      </c>
      <c r="Z29" s="27">
        <f t="shared" ref="Z29:AA29" si="27">SUM(Z27:Z28)</f>
        <v>0</v>
      </c>
      <c r="AA29" s="27">
        <f t="shared" si="27"/>
        <v>0</v>
      </c>
      <c r="AB29" s="27">
        <f t="shared" ref="AB29:AC29" si="28">SUM(AB27:AB28)</f>
        <v>0</v>
      </c>
      <c r="AC29" s="27">
        <f t="shared" si="28"/>
        <v>0</v>
      </c>
    </row>
    <row r="30" spans="1:29" ht="13.5" customHeight="1" outlineLevel="1" x14ac:dyDescent="0.3">
      <c r="A30" s="4"/>
      <c r="B30" s="2"/>
      <c r="C30" s="3"/>
      <c r="D30" s="3"/>
      <c r="E30" s="3"/>
      <c r="F30" s="3"/>
      <c r="G30" s="3"/>
      <c r="H30" s="3"/>
      <c r="I30" s="3"/>
      <c r="J30" s="3"/>
      <c r="K30" s="16"/>
    </row>
    <row r="31" spans="1:29" ht="13.5" customHeight="1" outlineLevel="1" x14ac:dyDescent="0.25">
      <c r="A31" s="2" t="s">
        <v>20</v>
      </c>
      <c r="B31" s="37" t="s">
        <v>57</v>
      </c>
      <c r="C31" s="33"/>
      <c r="D31" s="33"/>
      <c r="E31" s="33"/>
      <c r="F31" s="33"/>
      <c r="G31" s="33"/>
      <c r="H31" s="33"/>
      <c r="I31" s="33"/>
      <c r="J31" s="33"/>
      <c r="K31" s="34"/>
      <c r="V31">
        <v>291</v>
      </c>
      <c r="W31">
        <v>271</v>
      </c>
      <c r="X31">
        <v>268</v>
      </c>
      <c r="Y31">
        <v>270</v>
      </c>
      <c r="Z31">
        <v>296</v>
      </c>
      <c r="AA31">
        <v>344</v>
      </c>
      <c r="AB31">
        <v>386</v>
      </c>
      <c r="AC31">
        <v>443</v>
      </c>
    </row>
    <row r="32" spans="1:29" ht="13.5" customHeight="1" outlineLevel="2" x14ac:dyDescent="0.25">
      <c r="B32" s="37" t="s">
        <v>20</v>
      </c>
      <c r="C32" s="12">
        <v>200</v>
      </c>
      <c r="D32" s="12">
        <v>205</v>
      </c>
      <c r="E32" s="12">
        <v>176</v>
      </c>
      <c r="F32" s="12">
        <v>179</v>
      </c>
      <c r="G32" s="12">
        <v>200</v>
      </c>
      <c r="H32" s="12">
        <v>178</v>
      </c>
      <c r="I32" s="12">
        <v>177</v>
      </c>
      <c r="J32" s="12">
        <v>171</v>
      </c>
      <c r="K32" s="17">
        <v>164</v>
      </c>
      <c r="L32" s="25">
        <v>176</v>
      </c>
      <c r="M32" s="28">
        <v>181</v>
      </c>
      <c r="N32" s="28">
        <v>214</v>
      </c>
      <c r="O32" s="28">
        <v>214</v>
      </c>
      <c r="P32" s="28">
        <v>210</v>
      </c>
      <c r="Q32" s="28">
        <v>215</v>
      </c>
      <c r="R32" s="28">
        <v>259</v>
      </c>
      <c r="S32" s="28">
        <v>279</v>
      </c>
      <c r="T32" s="28">
        <v>671</v>
      </c>
      <c r="U32" s="28">
        <v>586</v>
      </c>
      <c r="V32" s="28">
        <v>251</v>
      </c>
      <c r="W32" s="28">
        <v>231</v>
      </c>
      <c r="X32" s="28">
        <v>230</v>
      </c>
      <c r="Y32" s="28">
        <v>215</v>
      </c>
      <c r="Z32" s="28">
        <v>203</v>
      </c>
      <c r="AA32" s="28">
        <v>184</v>
      </c>
      <c r="AB32" s="28">
        <v>214</v>
      </c>
      <c r="AC32" s="28">
        <v>255</v>
      </c>
    </row>
    <row r="33" spans="1:29" ht="13.5" customHeight="1" outlineLevel="1" x14ac:dyDescent="0.3">
      <c r="A33" s="4" t="s">
        <v>27</v>
      </c>
      <c r="B33" s="2"/>
      <c r="C33" s="11">
        <f t="shared" ref="C33:K33" si="29">SUBTOTAL(9,C32:C32)</f>
        <v>200</v>
      </c>
      <c r="D33" s="11">
        <f t="shared" si="29"/>
        <v>205</v>
      </c>
      <c r="E33" s="11">
        <f t="shared" si="29"/>
        <v>176</v>
      </c>
      <c r="F33" s="11">
        <f t="shared" si="29"/>
        <v>179</v>
      </c>
      <c r="G33" s="11">
        <f t="shared" si="29"/>
        <v>200</v>
      </c>
      <c r="H33" s="8">
        <f t="shared" si="29"/>
        <v>178</v>
      </c>
      <c r="I33" s="8">
        <f t="shared" si="29"/>
        <v>177</v>
      </c>
      <c r="J33" s="8">
        <f t="shared" si="29"/>
        <v>171</v>
      </c>
      <c r="K33" s="19">
        <f t="shared" si="29"/>
        <v>164</v>
      </c>
      <c r="L33" s="8">
        <f t="shared" ref="L33:R33" si="30">SUM(L32)</f>
        <v>176</v>
      </c>
      <c r="M33" s="8">
        <f t="shared" si="30"/>
        <v>181</v>
      </c>
      <c r="N33" s="8">
        <f t="shared" si="30"/>
        <v>214</v>
      </c>
      <c r="O33" s="8">
        <f t="shared" si="30"/>
        <v>214</v>
      </c>
      <c r="P33" s="8">
        <f t="shared" si="30"/>
        <v>210</v>
      </c>
      <c r="Q33" s="8">
        <f t="shared" si="30"/>
        <v>215</v>
      </c>
      <c r="R33" s="8">
        <f t="shared" si="30"/>
        <v>259</v>
      </c>
      <c r="S33" s="8">
        <f t="shared" ref="S33:T33" si="31">SUM(S32)</f>
        <v>279</v>
      </c>
      <c r="T33" s="8">
        <f t="shared" si="31"/>
        <v>671</v>
      </c>
      <c r="U33" s="8">
        <f t="shared" ref="U33" si="32">SUM(U32)</f>
        <v>586</v>
      </c>
      <c r="V33" s="8">
        <f t="shared" ref="V33:AA33" si="33">SUM(V31:V32)</f>
        <v>542</v>
      </c>
      <c r="W33" s="8">
        <f t="shared" si="33"/>
        <v>502</v>
      </c>
      <c r="X33" s="8">
        <f t="shared" si="33"/>
        <v>498</v>
      </c>
      <c r="Y33" s="8">
        <f t="shared" si="33"/>
        <v>485</v>
      </c>
      <c r="Z33" s="8">
        <f t="shared" si="33"/>
        <v>499</v>
      </c>
      <c r="AA33" s="8">
        <f t="shared" si="33"/>
        <v>528</v>
      </c>
      <c r="AB33" s="8">
        <f t="shared" ref="AB33:AC33" si="34">SUM(AB31:AB32)</f>
        <v>600</v>
      </c>
      <c r="AC33" s="8">
        <f t="shared" si="34"/>
        <v>698</v>
      </c>
    </row>
    <row r="34" spans="1:29" ht="13.5" customHeight="1" outlineLevel="1" x14ac:dyDescent="0.3">
      <c r="A34" s="4"/>
      <c r="B34" s="2"/>
      <c r="C34" s="3"/>
      <c r="D34" s="3"/>
      <c r="E34" s="3"/>
      <c r="F34" s="3"/>
      <c r="G34" s="3"/>
      <c r="H34" s="5"/>
      <c r="I34" s="5"/>
      <c r="J34" s="5"/>
      <c r="K34" s="20"/>
    </row>
    <row r="35" spans="1:29" ht="13.5" hidden="1" customHeight="1" outlineLevel="2" x14ac:dyDescent="0.25">
      <c r="A35" s="2" t="s">
        <v>21</v>
      </c>
      <c r="B35" s="2" t="s">
        <v>21</v>
      </c>
      <c r="C35" s="12">
        <v>7</v>
      </c>
      <c r="D35" s="12">
        <v>2</v>
      </c>
      <c r="E35" s="12">
        <v>5</v>
      </c>
      <c r="F35" s="12">
        <v>2</v>
      </c>
      <c r="G35" s="12">
        <v>2</v>
      </c>
      <c r="H35" s="13"/>
      <c r="I35" s="13"/>
      <c r="J35" s="13"/>
      <c r="K35" s="21"/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</row>
    <row r="36" spans="1:29" ht="13.5" hidden="1" customHeight="1" outlineLevel="1" collapsed="1" x14ac:dyDescent="0.3">
      <c r="A36" s="7" t="s">
        <v>28</v>
      </c>
      <c r="B36" s="6"/>
      <c r="C36" s="8">
        <f t="shared" ref="C36:K36" si="35">SUBTOTAL(9,C35:C35)</f>
        <v>7</v>
      </c>
      <c r="D36" s="8">
        <f t="shared" si="35"/>
        <v>2</v>
      </c>
      <c r="E36" s="8">
        <f t="shared" si="35"/>
        <v>5</v>
      </c>
      <c r="F36" s="8">
        <f t="shared" si="35"/>
        <v>2</v>
      </c>
      <c r="G36" s="8">
        <f t="shared" si="35"/>
        <v>2</v>
      </c>
      <c r="H36" s="9">
        <f t="shared" si="35"/>
        <v>0</v>
      </c>
      <c r="I36" s="9">
        <f t="shared" si="35"/>
        <v>0</v>
      </c>
      <c r="J36" s="9">
        <f t="shared" si="35"/>
        <v>0</v>
      </c>
      <c r="K36" s="22">
        <f t="shared" si="35"/>
        <v>0</v>
      </c>
      <c r="L36" s="9">
        <f t="shared" ref="L36:R36" si="36">SUM(L35)</f>
        <v>0</v>
      </c>
      <c r="M36" s="9">
        <f t="shared" si="36"/>
        <v>0</v>
      </c>
      <c r="N36" s="9">
        <f t="shared" si="36"/>
        <v>0</v>
      </c>
      <c r="O36" s="9">
        <f t="shared" si="36"/>
        <v>0</v>
      </c>
      <c r="P36" s="9">
        <f t="shared" si="36"/>
        <v>0</v>
      </c>
      <c r="Q36" s="9">
        <f t="shared" si="36"/>
        <v>0</v>
      </c>
      <c r="R36" s="9">
        <f t="shared" si="36"/>
        <v>0</v>
      </c>
      <c r="S36" s="9">
        <f t="shared" ref="S36:T36" si="37">SUM(S35)</f>
        <v>0</v>
      </c>
      <c r="T36" s="9">
        <f t="shared" si="37"/>
        <v>0</v>
      </c>
      <c r="U36" s="9">
        <f t="shared" ref="U36:V36" si="38">SUM(U35)</f>
        <v>0</v>
      </c>
      <c r="V36" s="9">
        <f t="shared" si="38"/>
        <v>0</v>
      </c>
      <c r="W36" s="9">
        <f t="shared" ref="W36:X36" si="39">SUM(W35)</f>
        <v>0</v>
      </c>
      <c r="X36" s="9">
        <f t="shared" si="39"/>
        <v>0</v>
      </c>
      <c r="Y36" s="9">
        <f t="shared" ref="Y36:Z36" si="40">SUM(Y35)</f>
        <v>0</v>
      </c>
      <c r="Z36" s="9">
        <f t="shared" si="40"/>
        <v>0</v>
      </c>
      <c r="AA36" s="9">
        <f t="shared" ref="AA36:AB36" si="41">SUM(AA35)</f>
        <v>0</v>
      </c>
      <c r="AB36" s="9">
        <f t="shared" si="41"/>
        <v>0</v>
      </c>
      <c r="AC36" s="9">
        <f t="shared" ref="AC36" si="42">SUM(AC35)</f>
        <v>0</v>
      </c>
    </row>
    <row r="37" spans="1:29" ht="13.5" hidden="1" customHeight="1" outlineLevel="1" x14ac:dyDescent="0.3">
      <c r="A37" s="7"/>
      <c r="B37" s="6"/>
      <c r="C37" s="8"/>
      <c r="D37" s="8"/>
      <c r="E37" s="8"/>
      <c r="F37" s="8"/>
      <c r="G37" s="8"/>
      <c r="H37" s="9"/>
      <c r="I37" s="9"/>
      <c r="J37" s="9"/>
      <c r="K37" s="22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13.5" customHeight="1" outlineLevel="1" x14ac:dyDescent="0.3">
      <c r="A38" s="38" t="s">
        <v>14</v>
      </c>
      <c r="B38" s="38" t="s">
        <v>58</v>
      </c>
      <c r="C38" s="8"/>
      <c r="D38" s="8"/>
      <c r="E38" s="8"/>
      <c r="F38" s="8"/>
      <c r="G38" s="8"/>
      <c r="H38" s="9"/>
      <c r="I38" s="9"/>
      <c r="J38" s="9"/>
      <c r="K38" s="22"/>
      <c r="L38" s="9"/>
      <c r="M38" s="9"/>
      <c r="N38" s="9"/>
      <c r="O38" s="9"/>
      <c r="P38" s="9"/>
      <c r="Q38" s="9"/>
      <c r="R38" s="9"/>
      <c r="S38" s="9"/>
      <c r="T38" s="9"/>
      <c r="U38" s="9"/>
      <c r="V38" s="40">
        <v>49</v>
      </c>
      <c r="W38" s="40">
        <v>54</v>
      </c>
      <c r="X38" s="40">
        <v>44</v>
      </c>
      <c r="Y38" s="40">
        <v>47</v>
      </c>
      <c r="Z38" s="40">
        <v>56</v>
      </c>
      <c r="AA38" s="40">
        <v>77</v>
      </c>
      <c r="AB38" s="40">
        <v>68</v>
      </c>
      <c r="AC38" s="40">
        <v>85</v>
      </c>
    </row>
    <row r="39" spans="1:29" ht="13.5" customHeight="1" outlineLevel="1" x14ac:dyDescent="0.3">
      <c r="B39" s="38" t="s">
        <v>14</v>
      </c>
      <c r="C39" s="8"/>
      <c r="D39" s="8"/>
      <c r="E39" s="8"/>
      <c r="F39" s="8"/>
      <c r="G39" s="8"/>
      <c r="H39" s="9"/>
      <c r="I39" s="9"/>
      <c r="J39" s="9"/>
      <c r="K39" s="22"/>
      <c r="L39" s="9"/>
      <c r="M39" s="9"/>
      <c r="N39" s="9"/>
      <c r="O39" s="9"/>
      <c r="P39" s="9"/>
      <c r="Q39" s="9"/>
      <c r="R39" s="39">
        <v>47</v>
      </c>
      <c r="S39" s="39">
        <v>41</v>
      </c>
      <c r="T39" s="39">
        <v>90</v>
      </c>
      <c r="U39" s="39">
        <v>94</v>
      </c>
      <c r="V39" s="39">
        <v>41</v>
      </c>
      <c r="W39" s="39">
        <v>33</v>
      </c>
      <c r="X39" s="39">
        <v>41</v>
      </c>
      <c r="Y39" s="39">
        <v>41</v>
      </c>
      <c r="Z39" s="39">
        <v>40</v>
      </c>
      <c r="AA39" s="39">
        <v>43</v>
      </c>
      <c r="AB39" s="39">
        <v>42</v>
      </c>
      <c r="AC39" s="39">
        <v>56</v>
      </c>
    </row>
    <row r="40" spans="1:29" ht="13.5" customHeight="1" outlineLevel="1" x14ac:dyDescent="0.3">
      <c r="A40" s="7" t="s">
        <v>41</v>
      </c>
      <c r="C40" s="8"/>
      <c r="D40" s="8"/>
      <c r="E40" s="8"/>
      <c r="F40" s="8"/>
      <c r="G40" s="8"/>
      <c r="H40" s="9"/>
      <c r="I40" s="9"/>
      <c r="J40" s="9"/>
      <c r="K40" s="22"/>
      <c r="L40" s="9"/>
      <c r="M40" s="9"/>
      <c r="N40" s="9"/>
      <c r="O40" s="9"/>
      <c r="P40" s="9"/>
      <c r="Q40" s="9"/>
      <c r="R40" s="9">
        <f>SUM(R39)</f>
        <v>47</v>
      </c>
      <c r="S40" s="9">
        <f>SUM(S39)</f>
        <v>41</v>
      </c>
      <c r="T40" s="9">
        <f>SUM(T39)</f>
        <v>90</v>
      </c>
      <c r="U40" s="9">
        <f>SUM(U39)</f>
        <v>94</v>
      </c>
      <c r="V40" s="9">
        <f t="shared" ref="V40:AA40" si="43">SUM(V38:V39)</f>
        <v>90</v>
      </c>
      <c r="W40" s="9">
        <f t="shared" si="43"/>
        <v>87</v>
      </c>
      <c r="X40" s="9">
        <f t="shared" si="43"/>
        <v>85</v>
      </c>
      <c r="Y40" s="9">
        <f t="shared" si="43"/>
        <v>88</v>
      </c>
      <c r="Z40" s="9">
        <f t="shared" si="43"/>
        <v>96</v>
      </c>
      <c r="AA40" s="9">
        <f t="shared" si="43"/>
        <v>120</v>
      </c>
      <c r="AB40" s="9">
        <f t="shared" ref="AB40:AC40" si="44">SUM(AB38:AB39)</f>
        <v>110</v>
      </c>
      <c r="AC40" s="9">
        <f t="shared" si="44"/>
        <v>141</v>
      </c>
    </row>
    <row r="41" spans="1:29" ht="13.5" customHeight="1" outlineLevel="1" x14ac:dyDescent="0.3">
      <c r="A41" s="7"/>
      <c r="B41" s="38"/>
      <c r="C41" s="8"/>
      <c r="D41" s="8"/>
      <c r="E41" s="8"/>
      <c r="F41" s="8"/>
      <c r="G41" s="8"/>
      <c r="H41" s="9"/>
      <c r="I41" s="9"/>
      <c r="J41" s="9"/>
      <c r="K41" s="22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3.5" customHeight="1" outlineLevel="1" x14ac:dyDescent="0.3">
      <c r="A42" s="38" t="s">
        <v>45</v>
      </c>
      <c r="B42" s="38"/>
      <c r="C42" s="8"/>
      <c r="D42" s="8"/>
      <c r="E42" s="8"/>
      <c r="F42" s="8"/>
      <c r="G42" s="8"/>
      <c r="H42" s="9"/>
      <c r="I42" s="9"/>
      <c r="J42" s="9"/>
      <c r="K42" s="22"/>
      <c r="L42" s="9"/>
      <c r="M42" s="9"/>
      <c r="N42" s="9"/>
      <c r="O42" s="9"/>
      <c r="P42" s="9"/>
      <c r="Q42" s="9"/>
      <c r="R42" s="9"/>
      <c r="S42" s="9"/>
      <c r="T42" s="39">
        <v>2</v>
      </c>
      <c r="U42" s="39"/>
      <c r="V42" s="39"/>
      <c r="W42" s="39"/>
      <c r="X42" s="39"/>
      <c r="Y42" s="39"/>
      <c r="Z42" s="39"/>
      <c r="AA42" s="39"/>
      <c r="AB42" s="39"/>
      <c r="AC42" s="39"/>
    </row>
    <row r="43" spans="1:29" ht="13.5" customHeight="1" outlineLevel="1" x14ac:dyDescent="0.3">
      <c r="A43" s="7" t="s">
        <v>46</v>
      </c>
      <c r="B43" s="38"/>
      <c r="C43" s="8"/>
      <c r="D43" s="8"/>
      <c r="E43" s="8"/>
      <c r="F43" s="8"/>
      <c r="G43" s="8"/>
      <c r="H43" s="9"/>
      <c r="I43" s="9"/>
      <c r="J43" s="9"/>
      <c r="K43" s="22"/>
      <c r="L43" s="9"/>
      <c r="M43" s="9"/>
      <c r="N43" s="9"/>
      <c r="O43" s="9"/>
      <c r="P43" s="9"/>
      <c r="Q43" s="9"/>
      <c r="R43" s="9"/>
      <c r="S43" s="9"/>
      <c r="T43" s="9">
        <f t="shared" ref="T43:Y43" si="45">SUM(T42)</f>
        <v>2</v>
      </c>
      <c r="U43" s="9">
        <f t="shared" si="45"/>
        <v>0</v>
      </c>
      <c r="V43" s="9">
        <f t="shared" si="45"/>
        <v>0</v>
      </c>
      <c r="W43" s="9">
        <f t="shared" si="45"/>
        <v>0</v>
      </c>
      <c r="X43" s="9">
        <f t="shared" si="45"/>
        <v>0</v>
      </c>
      <c r="Y43" s="9">
        <f t="shared" si="45"/>
        <v>0</v>
      </c>
      <c r="Z43" s="9">
        <f t="shared" ref="Z43:AA43" si="46">SUM(Z42)</f>
        <v>0</v>
      </c>
      <c r="AA43" s="9">
        <f t="shared" si="46"/>
        <v>0</v>
      </c>
      <c r="AB43" s="9">
        <f t="shared" ref="AB43:AC43" si="47">SUM(AB42)</f>
        <v>0</v>
      </c>
      <c r="AC43" s="9">
        <f t="shared" si="47"/>
        <v>0</v>
      </c>
    </row>
    <row r="44" spans="1:29" ht="13.5" customHeight="1" outlineLevel="1" x14ac:dyDescent="0.3">
      <c r="A44" s="36" t="s">
        <v>66</v>
      </c>
      <c r="B44" s="40"/>
      <c r="C44" s="8"/>
      <c r="D44" s="8"/>
      <c r="E44" s="8"/>
      <c r="F44" s="8"/>
      <c r="G44" s="8"/>
      <c r="H44" s="9"/>
      <c r="I44" s="9"/>
      <c r="J44" s="9"/>
      <c r="K44" s="22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>
        <f t="shared" ref="X44:Z44" si="48">SUM(X38+X31+X23+X21+X17+X12+X8+X6+X4)</f>
        <v>1062</v>
      </c>
      <c r="Y44" s="9">
        <f t="shared" si="48"/>
        <v>1043</v>
      </c>
      <c r="Z44" s="9">
        <f t="shared" si="48"/>
        <v>1228</v>
      </c>
      <c r="AA44" s="9">
        <f>SUM(AA38+AA31+AA23+AA21+AA17+AA12+AA8+AA6+AA4)</f>
        <v>1478</v>
      </c>
      <c r="AB44" s="9">
        <f>SUM(AB38+AB31+AB23+AB21+AB17+AB12+AB8+AB6+AB4)</f>
        <v>1452</v>
      </c>
      <c r="AC44" s="9">
        <f>SUM(AC38+AC31+AC23+AC21+AC17+AC12+AC8+AC6+AC4)</f>
        <v>1508</v>
      </c>
    </row>
    <row r="45" spans="1:29" ht="13.5" customHeight="1" outlineLevel="1" x14ac:dyDescent="0.3">
      <c r="A45" s="7" t="s">
        <v>67</v>
      </c>
      <c r="B45" s="38"/>
      <c r="C45" s="8"/>
      <c r="D45" s="8"/>
      <c r="E45" s="8"/>
      <c r="F45" s="8"/>
      <c r="G45" s="8"/>
      <c r="H45" s="9"/>
      <c r="I45" s="9"/>
      <c r="J45" s="9"/>
      <c r="K45" s="22"/>
      <c r="L45" s="9"/>
      <c r="M45" s="9"/>
      <c r="N45" s="9"/>
      <c r="O45" s="9"/>
      <c r="P45" s="9"/>
      <c r="Q45" s="9"/>
      <c r="X45">
        <f t="shared" ref="X45:Z45" si="49">SUM(X39+X32+X24+X22+X18+X13+X9+X7+X5)</f>
        <v>839</v>
      </c>
      <c r="Y45">
        <f t="shared" si="49"/>
        <v>775</v>
      </c>
      <c r="Z45">
        <f t="shared" si="49"/>
        <v>690</v>
      </c>
      <c r="AA45">
        <f>SUM(AA39+AA32+AA24+AA22+AA18+AA13+AA9+AA7+AA5)</f>
        <v>672</v>
      </c>
      <c r="AB45">
        <f>SUM(AB39+AB32+AB24+AB22+AB18+AB13+AB9+AB7+AB5)</f>
        <v>815</v>
      </c>
      <c r="AC45">
        <f>SUM(AC39+AC32+AC24+AC22+AC18+AC13+AC9+AC7+AC5)</f>
        <v>908</v>
      </c>
    </row>
    <row r="46" spans="1:29" ht="13.5" customHeight="1" x14ac:dyDescent="0.3">
      <c r="A46" s="7" t="s">
        <v>29</v>
      </c>
      <c r="B46" s="6"/>
      <c r="C46" s="8">
        <f t="shared" ref="C46:K46" si="50">SUBTOTAL(9,C5:C35)</f>
        <v>1547</v>
      </c>
      <c r="D46" s="8">
        <f t="shared" si="50"/>
        <v>1528</v>
      </c>
      <c r="E46" s="8">
        <f t="shared" si="50"/>
        <v>1491</v>
      </c>
      <c r="F46" s="8">
        <f t="shared" si="50"/>
        <v>1532</v>
      </c>
      <c r="G46" s="8">
        <f t="shared" si="50"/>
        <v>1456</v>
      </c>
      <c r="H46" s="9">
        <f t="shared" si="50"/>
        <v>983</v>
      </c>
      <c r="I46" s="9">
        <f t="shared" si="50"/>
        <v>948</v>
      </c>
      <c r="J46" s="9">
        <f t="shared" si="50"/>
        <v>996</v>
      </c>
      <c r="K46" s="22">
        <f t="shared" si="50"/>
        <v>1016</v>
      </c>
      <c r="L46" s="9">
        <f t="shared" ref="L46:Q46" si="51">SUM(L36+L33+L29+L25+L19+L15+L10)</f>
        <v>1133</v>
      </c>
      <c r="M46" s="9">
        <f t="shared" si="51"/>
        <v>1179</v>
      </c>
      <c r="N46" s="9">
        <f t="shared" si="51"/>
        <v>1179</v>
      </c>
      <c r="O46" s="9">
        <f t="shared" si="51"/>
        <v>1167</v>
      </c>
      <c r="P46" s="9">
        <f t="shared" si="51"/>
        <v>1255</v>
      </c>
      <c r="Q46" s="9">
        <f t="shared" si="51"/>
        <v>2106</v>
      </c>
      <c r="R46" s="9">
        <f>SUM(R36+R33+R29+R25+R19+R15+R10+R40)</f>
        <v>2275</v>
      </c>
      <c r="S46" s="9">
        <f>SUM(S36+S33+S29+S25+S19+S15+S10+S40)</f>
        <v>2314</v>
      </c>
      <c r="T46" s="9">
        <f t="shared" ref="T46:Y46" si="52">SUM(T36+T33+T29+T25+T19+T15+T10+T40+T43)</f>
        <v>2314</v>
      </c>
      <c r="U46" s="9">
        <f t="shared" si="52"/>
        <v>2140</v>
      </c>
      <c r="V46" s="9">
        <f t="shared" si="52"/>
        <v>2025</v>
      </c>
      <c r="W46" s="9">
        <f t="shared" si="52"/>
        <v>1904</v>
      </c>
      <c r="X46" s="9">
        <f t="shared" si="52"/>
        <v>1901</v>
      </c>
      <c r="Y46" s="9">
        <f t="shared" si="52"/>
        <v>1818</v>
      </c>
      <c r="Z46" s="9">
        <f t="shared" ref="Z46:AA46" si="53">SUM(Z36+Z33+Z29+Z25+Z19+Z15+Z10+Z40+Z43)</f>
        <v>1918</v>
      </c>
      <c r="AA46" s="9">
        <f t="shared" si="53"/>
        <v>2150</v>
      </c>
      <c r="AB46" s="9">
        <f t="shared" ref="AB46:AC46" si="54">SUM(AB36+AB33+AB29+AB25+AB19+AB15+AB10+AB40+AB43)</f>
        <v>2267</v>
      </c>
      <c r="AC46" s="9">
        <f t="shared" si="54"/>
        <v>2416</v>
      </c>
    </row>
    <row r="47" spans="1:29" ht="13" x14ac:dyDescent="0.3">
      <c r="A47" s="7" t="s">
        <v>30</v>
      </c>
      <c r="D47" s="10">
        <f>SUM(D46/C46)-1</f>
        <v>-1.2281835811247532E-2</v>
      </c>
      <c r="E47" s="10">
        <f t="shared" ref="E47:T47" si="55">SUM(E46/D46)-1</f>
        <v>-2.4214659685863893E-2</v>
      </c>
      <c r="F47" s="10">
        <f t="shared" si="55"/>
        <v>2.7498323272971081E-2</v>
      </c>
      <c r="G47" s="10">
        <f t="shared" si="55"/>
        <v>-4.9608355091383838E-2</v>
      </c>
      <c r="H47" s="10">
        <f t="shared" si="55"/>
        <v>-0.32486263736263732</v>
      </c>
      <c r="I47" s="10">
        <f t="shared" si="55"/>
        <v>-3.5605289928789419E-2</v>
      </c>
      <c r="J47" s="10">
        <f t="shared" si="55"/>
        <v>5.0632911392405111E-2</v>
      </c>
      <c r="K47" s="24">
        <f t="shared" si="55"/>
        <v>2.008032128514059E-2</v>
      </c>
      <c r="L47" s="24">
        <f t="shared" si="55"/>
        <v>0.11515748031496065</v>
      </c>
      <c r="M47" s="24">
        <f t="shared" si="55"/>
        <v>4.0600176522506581E-2</v>
      </c>
      <c r="N47" s="24">
        <f t="shared" si="55"/>
        <v>0</v>
      </c>
      <c r="O47" s="24">
        <f t="shared" si="55"/>
        <v>-1.0178117048346036E-2</v>
      </c>
      <c r="P47" s="24">
        <f t="shared" si="55"/>
        <v>7.5407026563838908E-2</v>
      </c>
      <c r="Q47" s="24">
        <f t="shared" si="55"/>
        <v>0.67808764940239041</v>
      </c>
      <c r="R47" s="24">
        <f t="shared" si="55"/>
        <v>8.0246913580246826E-2</v>
      </c>
      <c r="S47" s="24">
        <f t="shared" si="55"/>
        <v>1.7142857142857126E-2</v>
      </c>
      <c r="T47" s="24">
        <f t="shared" si="55"/>
        <v>0</v>
      </c>
      <c r="U47" s="24">
        <f t="shared" ref="U47:AC47" si="56">SUM(U46/T46)-1</f>
        <v>-7.5194468452895458E-2</v>
      </c>
      <c r="V47" s="24">
        <f t="shared" si="56"/>
        <v>-5.3738317757009324E-2</v>
      </c>
      <c r="W47" s="24">
        <f t="shared" si="56"/>
        <v>-5.9753086419753076E-2</v>
      </c>
      <c r="X47" s="24">
        <f t="shared" si="56"/>
        <v>-1.5756302521008347E-3</v>
      </c>
      <c r="Y47" s="24">
        <f t="shared" si="56"/>
        <v>-4.3661230931088868E-2</v>
      </c>
      <c r="Z47" s="24">
        <f t="shared" si="56"/>
        <v>5.5005500550054931E-2</v>
      </c>
      <c r="AA47" s="24">
        <f t="shared" si="56"/>
        <v>0.12095933263816483</v>
      </c>
      <c r="AB47" s="24">
        <f t="shared" si="56"/>
        <v>5.4418604651162772E-2</v>
      </c>
      <c r="AC47" s="24">
        <f t="shared" si="56"/>
        <v>6.5725628584031748E-2</v>
      </c>
    </row>
    <row r="49" spans="1:2" ht="13" x14ac:dyDescent="0.3">
      <c r="A49" s="36" t="s">
        <v>71</v>
      </c>
    </row>
    <row r="50" spans="1:2" hidden="1" x14ac:dyDescent="0.25">
      <c r="A50" s="14" t="s">
        <v>31</v>
      </c>
    </row>
    <row r="51" spans="1:2" x14ac:dyDescent="0.25">
      <c r="A51" s="40" t="s">
        <v>42</v>
      </c>
    </row>
    <row r="52" spans="1:2" x14ac:dyDescent="0.25">
      <c r="A52" s="40" t="s">
        <v>47</v>
      </c>
    </row>
    <row r="53" spans="1:2" x14ac:dyDescent="0.25">
      <c r="B53" t="s">
        <v>48</v>
      </c>
    </row>
  </sheetData>
  <phoneticPr fontId="8" type="noConversion"/>
  <printOptions gridLines="1"/>
  <pageMargins left="0.7" right="0.7" top="0.75" bottom="0.75" header="0.3" footer="0.3"/>
  <pageSetup scale="78" orientation="landscape" r:id="rId1"/>
  <headerFooter alignWithMargins="0"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EnrollmentsBSHighLevel_Crosstab</vt:lpstr>
      <vt:lpstr>EnrollmentsBSHighLevel_Crosstab!Print_Area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 Davidson</dc:creator>
  <cp:lastModifiedBy>April Davidson</cp:lastModifiedBy>
  <cp:lastPrinted>2025-11-15T00:36:13Z</cp:lastPrinted>
  <dcterms:created xsi:type="dcterms:W3CDTF">2007-12-17T17:09:12Z</dcterms:created>
  <dcterms:modified xsi:type="dcterms:W3CDTF">2025-11-15T00:53:41Z</dcterms:modified>
</cp:coreProperties>
</file>