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s\aprild\SOE\Statistics\Enrollment &amp; Degree Notebook Stats\"/>
    </mc:Choice>
  </mc:AlternateContent>
  <xr:revisionPtr revIDLastSave="0" documentId="13_ncr:1_{178D80A5-66C8-4027-9BA1-7C4468C00BDC}" xr6:coauthVersionLast="47" xr6:coauthVersionMax="47" xr10:uidLastSave="{00000000-0000-0000-0000-000000000000}"/>
  <bookViews>
    <workbookView xWindow="-28920" yWindow="1815" windowWidth="29040" windowHeight="15720" tabRatio="433" xr2:uid="{00000000-000D-0000-FFFF-FFFF00000000}"/>
  </bookViews>
  <sheets>
    <sheet name="Graduate Enrollment" sheetId="2" r:id="rId1"/>
    <sheet name="Sheet1" sheetId="3" r:id="rId2"/>
  </sheets>
  <definedNames>
    <definedName name="_xlnm.Print_Area" localSheetId="0">'Graduate Enrollment'!$B$1:$AD$96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1" i="2" l="1"/>
  <c r="AD85" i="2"/>
  <c r="AD79" i="2"/>
  <c r="AD75" i="2"/>
  <c r="AD72" i="2"/>
  <c r="AD69" i="2"/>
  <c r="AD64" i="2"/>
  <c r="AD61" i="2"/>
  <c r="AD57" i="2"/>
  <c r="AD54" i="2"/>
  <c r="AD43" i="2"/>
  <c r="AD40" i="2"/>
  <c r="AD36" i="2"/>
  <c r="AD33" i="2"/>
  <c r="AD30" i="2"/>
  <c r="AD26" i="2"/>
  <c r="AD19" i="2"/>
  <c r="AD16" i="2"/>
  <c r="AD11" i="2"/>
  <c r="AD4" i="2"/>
  <c r="AD87" i="2" l="1"/>
  <c r="AD88" i="2" s="1"/>
  <c r="AD45" i="2"/>
  <c r="AD46" i="2" s="1"/>
  <c r="AD90" i="2" l="1"/>
  <c r="AC91" i="2" l="1"/>
  <c r="AC85" i="2"/>
  <c r="AC79" i="2"/>
  <c r="AC75" i="2"/>
  <c r="AC72" i="2"/>
  <c r="AC69" i="2"/>
  <c r="AC64" i="2"/>
  <c r="AC61" i="2"/>
  <c r="AC57" i="2"/>
  <c r="AC54" i="2"/>
  <c r="AC43" i="2"/>
  <c r="AC40" i="2"/>
  <c r="AC36" i="2"/>
  <c r="AC33" i="2"/>
  <c r="AC30" i="2"/>
  <c r="AC26" i="2"/>
  <c r="AC19" i="2"/>
  <c r="AC16" i="2"/>
  <c r="AC11" i="2"/>
  <c r="AC4" i="2"/>
  <c r="AB91" i="2"/>
  <c r="AB85" i="2"/>
  <c r="AB79" i="2"/>
  <c r="AB75" i="2"/>
  <c r="AB72" i="2"/>
  <c r="AB69" i="2"/>
  <c r="AB64" i="2"/>
  <c r="AB61" i="2"/>
  <c r="AB57" i="2"/>
  <c r="AB54" i="2"/>
  <c r="AB43" i="2"/>
  <c r="AB40" i="2"/>
  <c r="AB36" i="2"/>
  <c r="AB33" i="2"/>
  <c r="AB30" i="2"/>
  <c r="AB26" i="2"/>
  <c r="AB19" i="2"/>
  <c r="AB16" i="2"/>
  <c r="AB11" i="2"/>
  <c r="AB4" i="2"/>
  <c r="AA91" i="2"/>
  <c r="AA85" i="2"/>
  <c r="AA79" i="2"/>
  <c r="AA75" i="2"/>
  <c r="AA72" i="2"/>
  <c r="AA69" i="2"/>
  <c r="AA64" i="2"/>
  <c r="AA61" i="2"/>
  <c r="AA57" i="2"/>
  <c r="AA54" i="2"/>
  <c r="AA43" i="2"/>
  <c r="AA40" i="2"/>
  <c r="AA36" i="2"/>
  <c r="AA33" i="2"/>
  <c r="AA30" i="2"/>
  <c r="AA26" i="2"/>
  <c r="AA19" i="2"/>
  <c r="AA16" i="2"/>
  <c r="AA11" i="2"/>
  <c r="AA4" i="2"/>
  <c r="AC87" i="2" l="1"/>
  <c r="AC45" i="2"/>
  <c r="AB87" i="2"/>
  <c r="AB45" i="2"/>
  <c r="AA87" i="2"/>
  <c r="AA45" i="2"/>
  <c r="Z11" i="2"/>
  <c r="Z91" i="2"/>
  <c r="Z85" i="2"/>
  <c r="Z79" i="2"/>
  <c r="Z72" i="2"/>
  <c r="Z69" i="2"/>
  <c r="Z64" i="2"/>
  <c r="Z61" i="2"/>
  <c r="Z57" i="2"/>
  <c r="Z54" i="2"/>
  <c r="Z75" i="2"/>
  <c r="Z43" i="2"/>
  <c r="Z40" i="2"/>
  <c r="Z33" i="2"/>
  <c r="Z30" i="2"/>
  <c r="Z26" i="2"/>
  <c r="Z19" i="2"/>
  <c r="Z16" i="2"/>
  <c r="Z4" i="2"/>
  <c r="Z36" i="2"/>
  <c r="Y30" i="2"/>
  <c r="Y91" i="2"/>
  <c r="Y85" i="2"/>
  <c r="Y79" i="2"/>
  <c r="Y75" i="2"/>
  <c r="Y72" i="2"/>
  <c r="Y69" i="2"/>
  <c r="Y64" i="2"/>
  <c r="Y61" i="2"/>
  <c r="Y57" i="2"/>
  <c r="Y54" i="2"/>
  <c r="Y43" i="2"/>
  <c r="Y40" i="2"/>
  <c r="Y36" i="2"/>
  <c r="Y33" i="2"/>
  <c r="Y26" i="2"/>
  <c r="Y19" i="2"/>
  <c r="Y16" i="2"/>
  <c r="Y11" i="2"/>
  <c r="Y4" i="2"/>
  <c r="X91" i="2"/>
  <c r="X85" i="2"/>
  <c r="X79" i="2"/>
  <c r="X75" i="2"/>
  <c r="X72" i="2"/>
  <c r="X69" i="2"/>
  <c r="X64" i="2"/>
  <c r="X61" i="2"/>
  <c r="X57" i="2"/>
  <c r="X54" i="2"/>
  <c r="X43" i="2"/>
  <c r="X40" i="2"/>
  <c r="X36" i="2"/>
  <c r="X33" i="2"/>
  <c r="X30" i="2"/>
  <c r="X26" i="2"/>
  <c r="X19" i="2"/>
  <c r="X16" i="2"/>
  <c r="X11" i="2"/>
  <c r="X4" i="2"/>
  <c r="W91" i="2"/>
  <c r="W85" i="2"/>
  <c r="W79" i="2"/>
  <c r="W75" i="2"/>
  <c r="W72" i="2"/>
  <c r="W69" i="2"/>
  <c r="W64" i="2"/>
  <c r="W61" i="2"/>
  <c r="W57" i="2"/>
  <c r="W54" i="2"/>
  <c r="W43" i="2"/>
  <c r="W40" i="2"/>
  <c r="W36" i="2"/>
  <c r="W33" i="2"/>
  <c r="W30" i="2"/>
  <c r="W26" i="2"/>
  <c r="W19" i="2"/>
  <c r="W16" i="2"/>
  <c r="W11" i="2"/>
  <c r="W4" i="2"/>
  <c r="V57" i="2"/>
  <c r="V91" i="2"/>
  <c r="V85" i="2"/>
  <c r="V79" i="2"/>
  <c r="V75" i="2"/>
  <c r="V72" i="2"/>
  <c r="V69" i="2"/>
  <c r="V64" i="2"/>
  <c r="V61" i="2"/>
  <c r="V54" i="2"/>
  <c r="V43" i="2"/>
  <c r="V40" i="2"/>
  <c r="V36" i="2"/>
  <c r="V33" i="2"/>
  <c r="V30" i="2"/>
  <c r="V26" i="2"/>
  <c r="V19" i="2"/>
  <c r="V16" i="2"/>
  <c r="V11" i="2"/>
  <c r="V4" i="2"/>
  <c r="U91" i="2"/>
  <c r="U85" i="2"/>
  <c r="U79" i="2"/>
  <c r="U75" i="2"/>
  <c r="U72" i="2"/>
  <c r="U69" i="2"/>
  <c r="U64" i="2"/>
  <c r="U61" i="2"/>
  <c r="U57" i="2"/>
  <c r="U54" i="2"/>
  <c r="U43" i="2"/>
  <c r="U40" i="2"/>
  <c r="U36" i="2"/>
  <c r="U33" i="2"/>
  <c r="U30" i="2"/>
  <c r="U26" i="2"/>
  <c r="U19" i="2"/>
  <c r="U16" i="2"/>
  <c r="U11" i="2"/>
  <c r="U4" i="2"/>
  <c r="T91" i="2"/>
  <c r="S91" i="2"/>
  <c r="T85" i="2"/>
  <c r="T79" i="2"/>
  <c r="T75" i="2"/>
  <c r="T72" i="2"/>
  <c r="T69" i="2"/>
  <c r="T64" i="2"/>
  <c r="T61" i="2"/>
  <c r="T57" i="2"/>
  <c r="T54" i="2"/>
  <c r="T43" i="2"/>
  <c r="T40" i="2"/>
  <c r="T36" i="2"/>
  <c r="T33" i="2"/>
  <c r="T30" i="2"/>
  <c r="T26" i="2"/>
  <c r="T19" i="2"/>
  <c r="T16" i="2"/>
  <c r="T11" i="2"/>
  <c r="T4" i="2"/>
  <c r="S75" i="2"/>
  <c r="S36" i="2"/>
  <c r="S85" i="2"/>
  <c r="S79" i="2"/>
  <c r="S72" i="2"/>
  <c r="S69" i="2"/>
  <c r="S64" i="2"/>
  <c r="S61" i="2"/>
  <c r="S57" i="2"/>
  <c r="S54" i="2"/>
  <c r="S43" i="2"/>
  <c r="S40" i="2"/>
  <c r="S33" i="2"/>
  <c r="S30" i="2"/>
  <c r="S26" i="2"/>
  <c r="S19" i="2"/>
  <c r="S16" i="2"/>
  <c r="S11" i="2"/>
  <c r="S4" i="2"/>
  <c r="R91" i="2"/>
  <c r="R85" i="2"/>
  <c r="R79" i="2"/>
  <c r="R72" i="2"/>
  <c r="R69" i="2"/>
  <c r="R64" i="2"/>
  <c r="R61" i="2"/>
  <c r="R57" i="2"/>
  <c r="R54" i="2"/>
  <c r="R87" i="2" s="1"/>
  <c r="R43" i="2"/>
  <c r="R40" i="2"/>
  <c r="R33" i="2"/>
  <c r="R30" i="2"/>
  <c r="R26" i="2"/>
  <c r="R19" i="2"/>
  <c r="R16" i="2"/>
  <c r="R11" i="2"/>
  <c r="R4" i="2"/>
  <c r="Q4" i="2"/>
  <c r="Q91" i="2"/>
  <c r="Q85" i="2"/>
  <c r="Q79" i="2"/>
  <c r="Q72" i="2"/>
  <c r="Q69" i="2"/>
  <c r="Q64" i="2"/>
  <c r="Q61" i="2"/>
  <c r="Q57" i="2"/>
  <c r="Q54" i="2"/>
  <c r="Q43" i="2"/>
  <c r="Q40" i="2"/>
  <c r="Q33" i="2"/>
  <c r="Q30" i="2"/>
  <c r="Q26" i="2"/>
  <c r="Q19" i="2"/>
  <c r="Q16" i="2"/>
  <c r="Q11" i="2"/>
  <c r="I24" i="3"/>
  <c r="I30" i="3"/>
  <c r="I27" i="3"/>
  <c r="I21" i="3"/>
  <c r="I18" i="3"/>
  <c r="I17" i="3"/>
  <c r="I14" i="3"/>
  <c r="I11" i="3"/>
  <c r="I10" i="3"/>
  <c r="I7" i="3"/>
  <c r="I6" i="3"/>
  <c r="I4" i="3"/>
  <c r="G28" i="3"/>
  <c r="G22" i="3"/>
  <c r="G19" i="3"/>
  <c r="G15" i="3"/>
  <c r="G12" i="3"/>
  <c r="G8" i="3"/>
  <c r="G4" i="3"/>
  <c r="C31" i="3"/>
  <c r="C33" i="3" s="1"/>
  <c r="C28" i="3"/>
  <c r="C25" i="3"/>
  <c r="C22" i="3"/>
  <c r="C19" i="3"/>
  <c r="C15" i="3"/>
  <c r="C12" i="3"/>
  <c r="C8" i="3"/>
  <c r="P91" i="2"/>
  <c r="O91" i="2"/>
  <c r="P54" i="2"/>
  <c r="P85" i="2"/>
  <c r="P79" i="2"/>
  <c r="P72" i="2"/>
  <c r="P69" i="2"/>
  <c r="P64" i="2"/>
  <c r="P61" i="2"/>
  <c r="P57" i="2"/>
  <c r="P43" i="2"/>
  <c r="P40" i="2"/>
  <c r="P33" i="2"/>
  <c r="P30" i="2"/>
  <c r="P26" i="2"/>
  <c r="P19" i="2"/>
  <c r="P16" i="2"/>
  <c r="P11" i="2"/>
  <c r="D43" i="2"/>
  <c r="O43" i="2"/>
  <c r="N43" i="2"/>
  <c r="M43" i="2"/>
  <c r="L43" i="2"/>
  <c r="K43" i="2"/>
  <c r="J43" i="2"/>
  <c r="I43" i="2"/>
  <c r="H43" i="2"/>
  <c r="G43" i="2"/>
  <c r="F43" i="2"/>
  <c r="E43" i="2"/>
  <c r="O85" i="2"/>
  <c r="O79" i="2"/>
  <c r="O72" i="2"/>
  <c r="O69" i="2"/>
  <c r="O64" i="2"/>
  <c r="O61" i="2"/>
  <c r="O57" i="2"/>
  <c r="O40" i="2"/>
  <c r="O33" i="2"/>
  <c r="O30" i="2"/>
  <c r="O26" i="2"/>
  <c r="O19" i="2"/>
  <c r="O16" i="2"/>
  <c r="O11" i="2"/>
  <c r="N91" i="2"/>
  <c r="N85" i="2"/>
  <c r="N79" i="2"/>
  <c r="N72" i="2"/>
  <c r="N69" i="2"/>
  <c r="N64" i="2"/>
  <c r="N61" i="2"/>
  <c r="N57" i="2"/>
  <c r="N40" i="2"/>
  <c r="N33" i="2"/>
  <c r="N30" i="2"/>
  <c r="N26" i="2"/>
  <c r="N19" i="2"/>
  <c r="N16" i="2"/>
  <c r="N11" i="2"/>
  <c r="M91" i="2"/>
  <c r="J91" i="2"/>
  <c r="K91" i="2"/>
  <c r="M69" i="2"/>
  <c r="M85" i="2"/>
  <c r="M72" i="2"/>
  <c r="M79" i="2"/>
  <c r="M64" i="2"/>
  <c r="M61" i="2"/>
  <c r="M57" i="2"/>
  <c r="M30" i="2"/>
  <c r="M33" i="2"/>
  <c r="M40" i="2"/>
  <c r="M26" i="2"/>
  <c r="M19" i="2"/>
  <c r="M16" i="2"/>
  <c r="M11" i="2"/>
  <c r="D57" i="2"/>
  <c r="E57" i="2"/>
  <c r="F57" i="2"/>
  <c r="G57" i="2"/>
  <c r="H57" i="2"/>
  <c r="I57" i="2"/>
  <c r="I87" i="2" s="1"/>
  <c r="J57" i="2"/>
  <c r="K57" i="2"/>
  <c r="L57" i="2"/>
  <c r="L61" i="2"/>
  <c r="L64" i="2"/>
  <c r="L69" i="2"/>
  <c r="L72" i="2"/>
  <c r="L79" i="2"/>
  <c r="K61" i="2"/>
  <c r="K64" i="2"/>
  <c r="K69" i="2"/>
  <c r="K72" i="2"/>
  <c r="K79" i="2"/>
  <c r="J61" i="2"/>
  <c r="J87" i="2" s="1"/>
  <c r="J64" i="2"/>
  <c r="J69" i="2"/>
  <c r="J72" i="2"/>
  <c r="J79" i="2"/>
  <c r="I61" i="2"/>
  <c r="I64" i="2"/>
  <c r="I69" i="2"/>
  <c r="I72" i="2"/>
  <c r="I79" i="2"/>
  <c r="H61" i="2"/>
  <c r="H64" i="2"/>
  <c r="H69" i="2"/>
  <c r="H72" i="2"/>
  <c r="H79" i="2"/>
  <c r="G61" i="2"/>
  <c r="G64" i="2"/>
  <c r="G69" i="2"/>
  <c r="G72" i="2"/>
  <c r="G79" i="2"/>
  <c r="F61" i="2"/>
  <c r="F64" i="2"/>
  <c r="F69" i="2"/>
  <c r="F72" i="2"/>
  <c r="F79" i="2"/>
  <c r="E61" i="2"/>
  <c r="E64" i="2"/>
  <c r="E69" i="2"/>
  <c r="E72" i="2"/>
  <c r="E79" i="2"/>
  <c r="D61" i="2"/>
  <c r="D64" i="2"/>
  <c r="D69" i="2"/>
  <c r="D72" i="2"/>
  <c r="D79" i="2"/>
  <c r="L91" i="2"/>
  <c r="I91" i="2"/>
  <c r="H91" i="2"/>
  <c r="G91" i="2"/>
  <c r="F91" i="2"/>
  <c r="E91" i="2"/>
  <c r="L11" i="2"/>
  <c r="L16" i="2"/>
  <c r="L19" i="2"/>
  <c r="L26" i="2"/>
  <c r="L30" i="2"/>
  <c r="L33" i="2"/>
  <c r="L40" i="2"/>
  <c r="K11" i="2"/>
  <c r="K16" i="2"/>
  <c r="K19" i="2"/>
  <c r="K26" i="2"/>
  <c r="K30" i="2"/>
  <c r="K33" i="2"/>
  <c r="K40" i="2"/>
  <c r="J11" i="2"/>
  <c r="J16" i="2"/>
  <c r="J19" i="2"/>
  <c r="J26" i="2"/>
  <c r="J30" i="2"/>
  <c r="J33" i="2"/>
  <c r="J40" i="2"/>
  <c r="I11" i="2"/>
  <c r="I16" i="2"/>
  <c r="I19" i="2"/>
  <c r="I26" i="2"/>
  <c r="I30" i="2"/>
  <c r="I33" i="2"/>
  <c r="I40" i="2"/>
  <c r="H11" i="2"/>
  <c r="H16" i="2"/>
  <c r="H19" i="2"/>
  <c r="H26" i="2"/>
  <c r="H30" i="2"/>
  <c r="H33" i="2"/>
  <c r="H40" i="2"/>
  <c r="G11" i="2"/>
  <c r="G16" i="2"/>
  <c r="G19" i="2"/>
  <c r="G26" i="2"/>
  <c r="G30" i="2"/>
  <c r="G33" i="2"/>
  <c r="G40" i="2"/>
  <c r="F11" i="2"/>
  <c r="F16" i="2"/>
  <c r="F19" i="2"/>
  <c r="F26" i="2"/>
  <c r="F30" i="2"/>
  <c r="F33" i="2"/>
  <c r="F40" i="2"/>
  <c r="E11" i="2"/>
  <c r="E45" i="2" s="1"/>
  <c r="E16" i="2"/>
  <c r="E19" i="2"/>
  <c r="E26" i="2"/>
  <c r="E30" i="2"/>
  <c r="E33" i="2"/>
  <c r="E40" i="2"/>
  <c r="D11" i="2"/>
  <c r="D16" i="2"/>
  <c r="D19" i="2"/>
  <c r="D26" i="2"/>
  <c r="D30" i="2"/>
  <c r="D33" i="2"/>
  <c r="D40" i="2"/>
  <c r="L85" i="2"/>
  <c r="K85" i="2"/>
  <c r="J85" i="2"/>
  <c r="I85" i="2"/>
  <c r="H85" i="2"/>
  <c r="G85" i="2"/>
  <c r="F85" i="2"/>
  <c r="E85" i="2"/>
  <c r="D85" i="2"/>
  <c r="I33" i="3"/>
  <c r="M87" i="2"/>
  <c r="Y87" i="2" l="1"/>
  <c r="AC88" i="2"/>
  <c r="N87" i="2"/>
  <c r="N88" i="2" s="1"/>
  <c r="Z87" i="2"/>
  <c r="Z88" i="2" s="1"/>
  <c r="AC46" i="2"/>
  <c r="AC90" i="2"/>
  <c r="AB88" i="2"/>
  <c r="J88" i="2"/>
  <c r="K45" i="2"/>
  <c r="S87" i="2"/>
  <c r="S88" i="2" s="1"/>
  <c r="U87" i="2"/>
  <c r="W45" i="2"/>
  <c r="J45" i="2"/>
  <c r="J90" i="2" s="1"/>
  <c r="F87" i="2"/>
  <c r="O45" i="2"/>
  <c r="O87" i="2"/>
  <c r="P87" i="2"/>
  <c r="H87" i="2"/>
  <c r="H45" i="2"/>
  <c r="G87" i="2"/>
  <c r="K87" i="2"/>
  <c r="K88" i="2" s="1"/>
  <c r="V87" i="2"/>
  <c r="V90" i="2" s="1"/>
  <c r="X45" i="2"/>
  <c r="X90" i="2" s="1"/>
  <c r="AB46" i="2"/>
  <c r="E87" i="2"/>
  <c r="R45" i="2"/>
  <c r="R90" i="2" s="1"/>
  <c r="T87" i="2"/>
  <c r="T90" i="2" s="1"/>
  <c r="P45" i="2"/>
  <c r="P46" i="2" s="1"/>
  <c r="Q87" i="2"/>
  <c r="Q88" i="2" s="1"/>
  <c r="W87" i="2"/>
  <c r="W88" i="2" s="1"/>
  <c r="D87" i="2"/>
  <c r="L87" i="2"/>
  <c r="M88" i="2" s="1"/>
  <c r="M45" i="2"/>
  <c r="M90" i="2" s="1"/>
  <c r="G45" i="2"/>
  <c r="F45" i="2"/>
  <c r="F46" i="2" s="1"/>
  <c r="X87" i="2"/>
  <c r="Z45" i="2"/>
  <c r="AB90" i="2"/>
  <c r="V45" i="2"/>
  <c r="U45" i="2"/>
  <c r="T45" i="2"/>
  <c r="Y45" i="2"/>
  <c r="Z46" i="2" s="1"/>
  <c r="Q45" i="2"/>
  <c r="I45" i="2"/>
  <c r="I90" i="2" s="1"/>
  <c r="D45" i="2"/>
  <c r="D90" i="2" s="1"/>
  <c r="L45" i="2"/>
  <c r="N45" i="2"/>
  <c r="S45" i="2"/>
  <c r="T46" i="2" s="1"/>
  <c r="AA88" i="2"/>
  <c r="AA90" i="2"/>
  <c r="K46" i="2"/>
  <c r="L46" i="2"/>
  <c r="N90" i="2"/>
  <c r="AA46" i="2"/>
  <c r="W46" i="2" l="1"/>
  <c r="X46" i="2"/>
  <c r="H88" i="2"/>
  <c r="F88" i="2"/>
  <c r="Z90" i="2"/>
  <c r="K90" i="2"/>
  <c r="L90" i="2"/>
  <c r="R88" i="2"/>
  <c r="E88" i="2"/>
  <c r="Q90" i="2"/>
  <c r="W90" i="2"/>
  <c r="G90" i="2"/>
  <c r="H46" i="2"/>
  <c r="F90" i="2"/>
  <c r="M46" i="2"/>
  <c r="N46" i="2"/>
  <c r="O90" i="2"/>
  <c r="U46" i="2"/>
  <c r="O46" i="2"/>
  <c r="P90" i="2"/>
  <c r="U90" i="2"/>
  <c r="G46" i="2"/>
  <c r="H90" i="2"/>
  <c r="S90" i="2"/>
  <c r="P88" i="2"/>
  <c r="U88" i="2"/>
  <c r="T88" i="2"/>
  <c r="O88" i="2"/>
  <c r="V88" i="2"/>
  <c r="Q46" i="2"/>
  <c r="V46" i="2"/>
  <c r="L88" i="2"/>
  <c r="I88" i="2"/>
  <c r="R46" i="2"/>
  <c r="S46" i="2"/>
  <c r="G88" i="2"/>
  <c r="X88" i="2"/>
  <c r="Y88" i="2"/>
  <c r="E46" i="2"/>
  <c r="E90" i="2" s="1"/>
  <c r="J46" i="2"/>
  <c r="I46" i="2"/>
  <c r="Y46" i="2"/>
  <c r="Y90" i="2"/>
  <c r="G31" i="3"/>
  <c r="G33" i="3"/>
</calcChain>
</file>

<file path=xl/sharedStrings.xml><?xml version="1.0" encoding="utf-8"?>
<sst xmlns="http://schemas.openxmlformats.org/spreadsheetml/2006/main" count="267" uniqueCount="88">
  <si>
    <t>Level</t>
  </si>
  <si>
    <t>Dept</t>
  </si>
  <si>
    <t>Major</t>
  </si>
  <si>
    <t>FA99</t>
  </si>
  <si>
    <t>FA00</t>
  </si>
  <si>
    <t>FA01</t>
  </si>
  <si>
    <t>FA02</t>
  </si>
  <si>
    <t>FA03</t>
  </si>
  <si>
    <t>FA04</t>
  </si>
  <si>
    <t>FA05</t>
  </si>
  <si>
    <t>FA06</t>
  </si>
  <si>
    <t>FA07</t>
  </si>
  <si>
    <t>MS</t>
  </si>
  <si>
    <t>CE</t>
  </si>
  <si>
    <t>CMgt</t>
  </si>
  <si>
    <t>ChNE</t>
  </si>
  <si>
    <t>ChE</t>
  </si>
  <si>
    <t>HWE</t>
  </si>
  <si>
    <t>NE</t>
  </si>
  <si>
    <t>CS</t>
  </si>
  <si>
    <t>ECE</t>
  </si>
  <si>
    <t>CPE</t>
  </si>
  <si>
    <t>EE</t>
  </si>
  <si>
    <t>ME</t>
  </si>
  <si>
    <t>MfE</t>
  </si>
  <si>
    <t>NSMS</t>
  </si>
  <si>
    <t>OS</t>
  </si>
  <si>
    <t>PhD</t>
  </si>
  <si>
    <t>OpEn</t>
  </si>
  <si>
    <t>OSc</t>
  </si>
  <si>
    <t>MS Total</t>
  </si>
  <si>
    <t>PhD Total</t>
  </si>
  <si>
    <t>CE Total</t>
  </si>
  <si>
    <t>ChNE Total</t>
  </si>
  <si>
    <t>CS Total</t>
  </si>
  <si>
    <t>ECE Total</t>
  </si>
  <si>
    <t>ME Total</t>
  </si>
  <si>
    <t>MfE Total</t>
  </si>
  <si>
    <t>NSMS Total</t>
  </si>
  <si>
    <t>OS Total</t>
  </si>
  <si>
    <t>% Change</t>
  </si>
  <si>
    <t>Graduate Total</t>
  </si>
  <si>
    <t>Prior to 2006 CPE and EE majors were combined for reporting.</t>
  </si>
  <si>
    <t>FA08</t>
  </si>
  <si>
    <t>FA09</t>
  </si>
  <si>
    <t>FA10</t>
  </si>
  <si>
    <t>FA11</t>
  </si>
  <si>
    <t>BME Total</t>
  </si>
  <si>
    <t>BME</t>
  </si>
  <si>
    <t>Masters Enrollments</t>
  </si>
  <si>
    <t>PhD Enrollments</t>
  </si>
  <si>
    <t>Totals</t>
  </si>
  <si>
    <t>CMGT</t>
  </si>
  <si>
    <t>MfgE</t>
  </si>
  <si>
    <t>OSE</t>
  </si>
  <si>
    <t>For US News Questions 76-95</t>
  </si>
  <si>
    <t>FA12</t>
  </si>
  <si>
    <t>FA13</t>
  </si>
  <si>
    <t>NSME</t>
  </si>
  <si>
    <t>Physics</t>
  </si>
  <si>
    <t>Starting F13 all OSE counted whether Physics or OSE</t>
  </si>
  <si>
    <t>FA14</t>
  </si>
  <si>
    <t>CBE</t>
  </si>
  <si>
    <t>NE Total</t>
  </si>
  <si>
    <t>Effective Fall 2014, ChNE no longer exists and CBE and NE are now departments.</t>
  </si>
  <si>
    <t>FA15</t>
  </si>
  <si>
    <t>FA16</t>
  </si>
  <si>
    <t>FA17</t>
  </si>
  <si>
    <t>MENG</t>
  </si>
  <si>
    <t>MCM</t>
  </si>
  <si>
    <t>FA18</t>
  </si>
  <si>
    <t>FA19</t>
  </si>
  <si>
    <t>FA20</t>
  </si>
  <si>
    <t>MCM-XCMG</t>
  </si>
  <si>
    <t>MS-XCPE</t>
  </si>
  <si>
    <t>MS-XEE</t>
  </si>
  <si>
    <t>MS-XME</t>
  </si>
  <si>
    <t>FA21</t>
  </si>
  <si>
    <t>FA22</t>
  </si>
  <si>
    <t>FA23</t>
  </si>
  <si>
    <t>Notes: (Fall'99-Fall'12 columns hidden)</t>
  </si>
  <si>
    <t>MENG-XCE</t>
  </si>
  <si>
    <t>FA24</t>
  </si>
  <si>
    <t>OSE Total</t>
  </si>
  <si>
    <t>FA25</t>
  </si>
  <si>
    <t>Master's Enrollments by Major, 2015-2025</t>
  </si>
  <si>
    <t>PhD Enrollments by Major, 2015-2025</t>
  </si>
  <si>
    <t>Notes: (Fall'99-Fall'14 columns hidden; BME first enrollments F11)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</si>
</sst>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color indexed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right" wrapText="1"/>
    </xf>
    <xf numFmtId="0" fontId="0" fillId="0" borderId="7" xfId="0" applyBorder="1"/>
    <xf numFmtId="0" fontId="0" fillId="0" borderId="8" xfId="0" applyBorder="1"/>
    <xf numFmtId="10" fontId="3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9" xfId="0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7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10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9" fillId="0" borderId="0" xfId="0" applyFont="1"/>
    <xf numFmtId="0" fontId="9" fillId="3" borderId="0" xfId="0" applyFont="1" applyFill="1"/>
    <xf numFmtId="0" fontId="0" fillId="3" borderId="0" xfId="0" applyFill="1"/>
    <xf numFmtId="0" fontId="6" fillId="3" borderId="0" xfId="0" applyFont="1" applyFill="1"/>
    <xf numFmtId="0" fontId="0" fillId="3" borderId="12" xfId="0" applyFill="1" applyBorder="1"/>
    <xf numFmtId="0" fontId="6" fillId="3" borderId="12" xfId="0" applyFont="1" applyFill="1" applyBorder="1"/>
    <xf numFmtId="0" fontId="3" fillId="3" borderId="12" xfId="0" applyFont="1" applyFill="1" applyBorder="1"/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5" xfId="0" applyBorder="1"/>
    <xf numFmtId="0" fontId="8" fillId="0" borderId="16" xfId="0" applyFont="1" applyBorder="1" applyAlignment="1">
      <alignment horizontal="right" wrapText="1"/>
    </xf>
    <xf numFmtId="0" fontId="2" fillId="0" borderId="0" xfId="0" applyFont="1"/>
    <xf numFmtId="0" fontId="1" fillId="0" borderId="0" xfId="0" applyFont="1"/>
    <xf numFmtId="0" fontId="7" fillId="0" borderId="16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4" fillId="0" borderId="0" xfId="0" applyFont="1" applyAlignment="1">
      <alignment horizontal="left"/>
    </xf>
    <xf numFmtId="0" fontId="3" fillId="0" borderId="16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6"/>
  <sheetViews>
    <sheetView tabSelected="1" view="pageBreakPreview" topLeftCell="B46" zoomScaleNormal="100" zoomScaleSheetLayoutView="100" workbookViewId="0">
      <selection activeCell="AD93" sqref="AD93"/>
    </sheetView>
  </sheetViews>
  <sheetFormatPr defaultRowHeight="12.5" outlineLevelRow="2" x14ac:dyDescent="0.25"/>
  <cols>
    <col min="1" max="1" width="7" hidden="1" customWidth="1"/>
    <col min="2" max="2" width="14.54296875" customWidth="1"/>
    <col min="3" max="3" width="11.81640625" customWidth="1"/>
    <col min="4" max="11" width="8.7265625" hidden="1" customWidth="1"/>
    <col min="12" max="12" width="8.7265625" style="26" hidden="1" customWidth="1"/>
    <col min="13" max="13" width="0" hidden="1" customWidth="1"/>
    <col min="14" max="14" width="12.26953125" hidden="1" customWidth="1"/>
    <col min="15" max="15" width="12.453125" hidden="1" customWidth="1"/>
    <col min="16" max="19" width="0" hidden="1" customWidth="1"/>
  </cols>
  <sheetData>
    <row r="1" spans="1:30" ht="15.5" x14ac:dyDescent="0.35">
      <c r="C1" s="73" t="s">
        <v>85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1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34" t="s">
        <v>11</v>
      </c>
      <c r="M2" s="35" t="s">
        <v>43</v>
      </c>
      <c r="N2" s="35" t="s">
        <v>44</v>
      </c>
      <c r="O2" s="35" t="s">
        <v>45</v>
      </c>
      <c r="P2" s="35" t="s">
        <v>46</v>
      </c>
      <c r="Q2" s="35" t="s">
        <v>56</v>
      </c>
      <c r="R2" s="58" t="s">
        <v>57</v>
      </c>
      <c r="S2" s="58" t="s">
        <v>61</v>
      </c>
      <c r="T2" s="58" t="s">
        <v>65</v>
      </c>
      <c r="U2" s="58" t="s">
        <v>66</v>
      </c>
      <c r="V2" s="58" t="s">
        <v>67</v>
      </c>
      <c r="W2" s="58" t="s">
        <v>70</v>
      </c>
      <c r="X2" s="58" t="s">
        <v>71</v>
      </c>
      <c r="Y2" s="58" t="s">
        <v>72</v>
      </c>
      <c r="Z2" s="58" t="s">
        <v>77</v>
      </c>
      <c r="AA2" s="58" t="s">
        <v>78</v>
      </c>
      <c r="AB2" s="58" t="s">
        <v>79</v>
      </c>
      <c r="AC2" s="58" t="s">
        <v>82</v>
      </c>
      <c r="AD2" s="58" t="s">
        <v>84</v>
      </c>
    </row>
    <row r="3" spans="1:30" ht="13.5" customHeight="1" x14ac:dyDescent="0.25">
      <c r="A3" s="57"/>
      <c r="B3" s="42" t="s">
        <v>48</v>
      </c>
      <c r="C3" s="42" t="s">
        <v>48</v>
      </c>
      <c r="D3" s="39"/>
      <c r="E3" s="39"/>
      <c r="F3" s="47"/>
      <c r="G3" s="47"/>
      <c r="H3" s="47"/>
      <c r="I3" s="47"/>
      <c r="J3" s="47"/>
      <c r="K3" s="47"/>
      <c r="L3" s="48"/>
      <c r="M3" s="41"/>
      <c r="N3" s="41"/>
      <c r="O3" s="41"/>
      <c r="P3" s="45"/>
      <c r="Q3" s="45">
        <v>1</v>
      </c>
      <c r="R3" s="59">
        <v>1</v>
      </c>
      <c r="S3" s="59">
        <v>2</v>
      </c>
      <c r="T3" s="59">
        <v>0</v>
      </c>
      <c r="U3" s="59">
        <v>10</v>
      </c>
      <c r="V3" s="59">
        <v>22</v>
      </c>
      <c r="W3" s="59">
        <v>25</v>
      </c>
      <c r="X3" s="59">
        <v>17</v>
      </c>
      <c r="Y3" s="59">
        <v>27</v>
      </c>
      <c r="Z3" s="59">
        <v>22</v>
      </c>
      <c r="AA3" s="59">
        <v>16</v>
      </c>
      <c r="AB3" s="59">
        <v>13</v>
      </c>
      <c r="AC3" s="59">
        <v>15</v>
      </c>
      <c r="AD3" s="59">
        <v>22</v>
      </c>
    </row>
    <row r="4" spans="1:30" ht="13.5" customHeight="1" x14ac:dyDescent="0.3">
      <c r="A4" s="57"/>
      <c r="B4" s="38" t="s">
        <v>47</v>
      </c>
      <c r="C4" s="39"/>
      <c r="D4" s="39"/>
      <c r="E4" s="39"/>
      <c r="F4" s="39"/>
      <c r="G4" s="39"/>
      <c r="H4" s="39"/>
      <c r="I4" s="39"/>
      <c r="J4" s="39"/>
      <c r="K4" s="39"/>
      <c r="L4" s="40"/>
      <c r="M4" s="44"/>
      <c r="N4" s="44"/>
      <c r="O4" s="44"/>
      <c r="P4" s="46"/>
      <c r="Q4" s="46">
        <f t="shared" ref="Q4:V4" si="0">Q3</f>
        <v>1</v>
      </c>
      <c r="R4" s="46">
        <f t="shared" si="0"/>
        <v>1</v>
      </c>
      <c r="S4" s="46">
        <f t="shared" si="0"/>
        <v>2</v>
      </c>
      <c r="T4" s="46">
        <f t="shared" si="0"/>
        <v>0</v>
      </c>
      <c r="U4" s="46">
        <f t="shared" si="0"/>
        <v>10</v>
      </c>
      <c r="V4" s="46">
        <f t="shared" si="0"/>
        <v>22</v>
      </c>
      <c r="W4" s="46">
        <f t="shared" ref="W4:X4" si="1">W3</f>
        <v>25</v>
      </c>
      <c r="X4" s="46">
        <f t="shared" si="1"/>
        <v>17</v>
      </c>
      <c r="Y4" s="46">
        <f t="shared" ref="Y4:Z4" si="2">Y3</f>
        <v>27</v>
      </c>
      <c r="Z4" s="46">
        <f t="shared" si="2"/>
        <v>22</v>
      </c>
      <c r="AA4" s="46">
        <f t="shared" ref="AA4:AB4" si="3">AA3</f>
        <v>16</v>
      </c>
      <c r="AB4" s="46">
        <f t="shared" si="3"/>
        <v>13</v>
      </c>
      <c r="AC4" s="46">
        <f t="shared" ref="AC4:AD4" si="4">AC3</f>
        <v>15</v>
      </c>
      <c r="AD4" s="46">
        <f t="shared" si="4"/>
        <v>22</v>
      </c>
    </row>
    <row r="5" spans="1:30" ht="13.5" customHeight="1" x14ac:dyDescent="0.25">
      <c r="A5" s="57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44"/>
      <c r="N5" s="44"/>
      <c r="O5" s="44"/>
      <c r="P5" s="44"/>
      <c r="Q5" s="44"/>
    </row>
    <row r="6" spans="1:30" ht="13.5" customHeight="1" outlineLevel="2" x14ac:dyDescent="0.25">
      <c r="A6" s="4" t="s">
        <v>12</v>
      </c>
      <c r="B6" s="4" t="s">
        <v>13</v>
      </c>
      <c r="C6" s="4" t="s">
        <v>13</v>
      </c>
      <c r="D6" s="5">
        <v>52</v>
      </c>
      <c r="E6" s="5">
        <v>48</v>
      </c>
      <c r="F6" s="5">
        <v>53</v>
      </c>
      <c r="G6" s="5">
        <v>49</v>
      </c>
      <c r="H6" s="5">
        <v>42</v>
      </c>
      <c r="I6" s="5">
        <v>51</v>
      </c>
      <c r="J6" s="5">
        <v>51</v>
      </c>
      <c r="K6" s="5">
        <v>53</v>
      </c>
      <c r="L6" s="22">
        <v>46</v>
      </c>
      <c r="M6" s="31">
        <v>58</v>
      </c>
      <c r="N6" s="31">
        <v>57</v>
      </c>
      <c r="O6" s="31">
        <v>52</v>
      </c>
      <c r="P6" s="31">
        <v>53</v>
      </c>
      <c r="Q6" s="31">
        <v>44</v>
      </c>
      <c r="R6" s="31">
        <v>46</v>
      </c>
      <c r="S6" s="31">
        <v>49</v>
      </c>
      <c r="T6" s="31">
        <v>50</v>
      </c>
      <c r="U6" s="31">
        <v>54</v>
      </c>
      <c r="V6" s="31">
        <v>45</v>
      </c>
      <c r="W6" s="31">
        <v>28</v>
      </c>
      <c r="X6" s="31">
        <v>35</v>
      </c>
      <c r="Y6" s="31">
        <v>21</v>
      </c>
      <c r="Z6" s="31">
        <v>24</v>
      </c>
      <c r="AA6" s="31">
        <v>33</v>
      </c>
      <c r="AB6" s="31">
        <v>27</v>
      </c>
      <c r="AC6" s="31">
        <v>25</v>
      </c>
      <c r="AD6" s="31">
        <v>24</v>
      </c>
    </row>
    <row r="7" spans="1:30" ht="13.5" customHeight="1" outlineLevel="2" x14ac:dyDescent="0.25">
      <c r="A7" s="4"/>
      <c r="B7" s="4"/>
      <c r="C7" s="4" t="s">
        <v>68</v>
      </c>
      <c r="D7" s="69"/>
      <c r="E7" s="70"/>
      <c r="F7" s="70"/>
      <c r="G7" s="70"/>
      <c r="H7" s="70"/>
      <c r="I7" s="70"/>
      <c r="J7" s="70"/>
      <c r="K7" s="71"/>
      <c r="L7" s="63"/>
      <c r="M7" s="72"/>
      <c r="N7" s="36"/>
      <c r="O7" s="36"/>
      <c r="P7" s="36"/>
      <c r="Q7" s="36">
        <v>2</v>
      </c>
      <c r="R7" s="36">
        <v>1</v>
      </c>
      <c r="S7" s="36">
        <v>3</v>
      </c>
      <c r="T7" s="36">
        <v>5</v>
      </c>
      <c r="U7" s="36">
        <v>4</v>
      </c>
      <c r="V7" s="36">
        <v>12</v>
      </c>
      <c r="W7" s="36">
        <v>15</v>
      </c>
      <c r="X7" s="36"/>
      <c r="Y7" s="36">
        <v>19</v>
      </c>
      <c r="Z7" s="36">
        <v>17</v>
      </c>
      <c r="AA7" s="36">
        <v>15</v>
      </c>
      <c r="AB7" s="36">
        <v>13</v>
      </c>
      <c r="AC7" s="36">
        <v>11</v>
      </c>
      <c r="AD7" s="36">
        <v>14</v>
      </c>
    </row>
    <row r="8" spans="1:30" ht="13.5" customHeight="1" outlineLevel="2" x14ac:dyDescent="0.25">
      <c r="A8" s="4"/>
      <c r="B8" s="4"/>
      <c r="C8" s="4" t="s">
        <v>81</v>
      </c>
      <c r="D8" s="69"/>
      <c r="E8" s="70"/>
      <c r="F8" s="70"/>
      <c r="G8" s="70"/>
      <c r="H8" s="70"/>
      <c r="I8" s="70"/>
      <c r="J8" s="70"/>
      <c r="K8" s="71"/>
      <c r="L8" s="63"/>
      <c r="M8" s="72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3</v>
      </c>
      <c r="AC8" s="36">
        <v>2</v>
      </c>
      <c r="AD8" s="36">
        <v>1</v>
      </c>
    </row>
    <row r="9" spans="1:30" ht="13.5" customHeight="1" outlineLevel="2" x14ac:dyDescent="0.25">
      <c r="A9" s="4"/>
      <c r="B9" s="4"/>
      <c r="C9" s="4" t="s">
        <v>73</v>
      </c>
      <c r="D9" s="69"/>
      <c r="E9" s="70"/>
      <c r="F9" s="70"/>
      <c r="G9" s="70"/>
      <c r="H9" s="70"/>
      <c r="I9" s="70"/>
      <c r="J9" s="70"/>
      <c r="K9" s="71"/>
      <c r="L9" s="63"/>
      <c r="M9" s="72"/>
      <c r="N9" s="36"/>
      <c r="O9" s="36"/>
      <c r="P9" s="36"/>
      <c r="Q9" s="36"/>
      <c r="R9" s="36"/>
      <c r="S9" s="36"/>
      <c r="T9" s="36"/>
      <c r="U9" s="36">
        <v>2</v>
      </c>
      <c r="V9" s="36">
        <v>14</v>
      </c>
      <c r="W9" s="36">
        <v>19</v>
      </c>
      <c r="X9" s="36">
        <v>10</v>
      </c>
      <c r="Y9" s="36">
        <v>19</v>
      </c>
      <c r="Z9" s="36">
        <v>15</v>
      </c>
      <c r="AA9" s="36">
        <v>8</v>
      </c>
      <c r="AB9" s="36">
        <v>5</v>
      </c>
      <c r="AC9" s="36">
        <v>7</v>
      </c>
      <c r="AD9" s="36">
        <v>11</v>
      </c>
    </row>
    <row r="10" spans="1:30" ht="13.5" customHeight="1" outlineLevel="2" x14ac:dyDescent="0.25">
      <c r="A10" s="4" t="s">
        <v>12</v>
      </c>
      <c r="B10" s="4" t="s">
        <v>13</v>
      </c>
      <c r="C10" s="4" t="s">
        <v>69</v>
      </c>
      <c r="D10" s="13"/>
      <c r="E10" s="14"/>
      <c r="F10" s="14"/>
      <c r="G10" s="14"/>
      <c r="H10" s="14"/>
      <c r="I10" s="14"/>
      <c r="J10" s="14"/>
      <c r="K10" s="15">
        <v>5</v>
      </c>
      <c r="L10" s="23">
        <v>8</v>
      </c>
      <c r="M10" s="16">
        <v>5</v>
      </c>
      <c r="N10" s="17">
        <v>5</v>
      </c>
      <c r="O10" s="17">
        <v>8</v>
      </c>
      <c r="P10" s="17">
        <v>7</v>
      </c>
      <c r="Q10" s="17">
        <v>5</v>
      </c>
      <c r="R10" s="17">
        <v>3</v>
      </c>
      <c r="S10" s="17">
        <v>2</v>
      </c>
      <c r="T10" s="17">
        <v>3</v>
      </c>
      <c r="U10" s="17">
        <v>0</v>
      </c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13.5" customHeight="1" outlineLevel="1" x14ac:dyDescent="0.3">
      <c r="A11" s="4"/>
      <c r="B11" s="2" t="s">
        <v>32</v>
      </c>
      <c r="C11" s="4"/>
      <c r="D11" s="9">
        <f t="shared" ref="D11:L11" si="5">SUBTOTAL(9,D6:D10)</f>
        <v>52</v>
      </c>
      <c r="E11" s="9">
        <f t="shared" si="5"/>
        <v>48</v>
      </c>
      <c r="F11" s="9">
        <f t="shared" si="5"/>
        <v>53</v>
      </c>
      <c r="G11" s="9">
        <f t="shared" si="5"/>
        <v>49</v>
      </c>
      <c r="H11" s="9">
        <f t="shared" si="5"/>
        <v>42</v>
      </c>
      <c r="I11" s="9">
        <f t="shared" si="5"/>
        <v>51</v>
      </c>
      <c r="J11" s="9">
        <f t="shared" si="5"/>
        <v>51</v>
      </c>
      <c r="K11" s="12">
        <f t="shared" si="5"/>
        <v>58</v>
      </c>
      <c r="L11" s="24">
        <f t="shared" si="5"/>
        <v>54</v>
      </c>
      <c r="M11" s="9">
        <f t="shared" ref="M11:S11" si="6">SUM(M6:M10)</f>
        <v>63</v>
      </c>
      <c r="N11" s="9">
        <f t="shared" si="6"/>
        <v>62</v>
      </c>
      <c r="O11" s="9">
        <f t="shared" si="6"/>
        <v>60</v>
      </c>
      <c r="P11" s="9">
        <f t="shared" si="6"/>
        <v>60</v>
      </c>
      <c r="Q11" s="9">
        <f t="shared" si="6"/>
        <v>51</v>
      </c>
      <c r="R11" s="9">
        <f t="shared" si="6"/>
        <v>50</v>
      </c>
      <c r="S11" s="9">
        <f t="shared" si="6"/>
        <v>54</v>
      </c>
      <c r="T11" s="9">
        <f t="shared" ref="T11:U11" si="7">SUM(T6:T10)</f>
        <v>58</v>
      </c>
      <c r="U11" s="9">
        <f t="shared" si="7"/>
        <v>60</v>
      </c>
      <c r="V11" s="9">
        <f t="shared" ref="V11:W11" si="8">SUM(V6:V10)</f>
        <v>71</v>
      </c>
      <c r="W11" s="9">
        <f t="shared" si="8"/>
        <v>62</v>
      </c>
      <c r="X11" s="9">
        <f t="shared" ref="X11:Y11" si="9">SUM(X6:X10)</f>
        <v>45</v>
      </c>
      <c r="Y11" s="9">
        <f t="shared" si="9"/>
        <v>59</v>
      </c>
      <c r="Z11" s="9">
        <f t="shared" ref="Z11:AA11" si="10">SUM(Z6:Z10)</f>
        <v>56</v>
      </c>
      <c r="AA11" s="9">
        <f t="shared" si="10"/>
        <v>56</v>
      </c>
      <c r="AB11" s="9">
        <f t="shared" ref="AB11:AC11" si="11">SUM(AB6:AB10)</f>
        <v>48</v>
      </c>
      <c r="AC11" s="9">
        <f t="shared" si="11"/>
        <v>45</v>
      </c>
      <c r="AD11" s="9">
        <f t="shared" ref="AD11" si="12">SUM(AD6:AD10)</f>
        <v>50</v>
      </c>
    </row>
    <row r="12" spans="1:30" ht="13.5" customHeight="1" outlineLevel="1" x14ac:dyDescent="0.3">
      <c r="A12" s="4"/>
      <c r="B12" s="2"/>
      <c r="C12" s="4"/>
      <c r="D12" s="9"/>
      <c r="E12" s="9"/>
      <c r="F12" s="9"/>
      <c r="G12" s="9"/>
      <c r="H12" s="9"/>
      <c r="I12" s="9"/>
      <c r="J12" s="9"/>
      <c r="K12" s="10"/>
      <c r="L12" s="25"/>
    </row>
    <row r="13" spans="1:30" ht="13.5" customHeight="1" outlineLevel="2" x14ac:dyDescent="0.25">
      <c r="A13" s="4" t="s">
        <v>12</v>
      </c>
      <c r="B13" s="4" t="s">
        <v>62</v>
      </c>
      <c r="C13" s="4" t="s">
        <v>16</v>
      </c>
      <c r="D13" s="5">
        <v>27</v>
      </c>
      <c r="E13" s="5">
        <v>26</v>
      </c>
      <c r="F13" s="5">
        <v>26</v>
      </c>
      <c r="G13" s="5">
        <v>33</v>
      </c>
      <c r="H13" s="5">
        <v>28</v>
      </c>
      <c r="I13" s="5">
        <v>27</v>
      </c>
      <c r="J13" s="5">
        <v>20</v>
      </c>
      <c r="K13" s="5">
        <v>19</v>
      </c>
      <c r="L13" s="22">
        <v>18</v>
      </c>
      <c r="M13" s="31">
        <v>9</v>
      </c>
      <c r="N13" s="31">
        <v>11</v>
      </c>
      <c r="O13" s="31">
        <v>13</v>
      </c>
      <c r="P13" s="31">
        <v>7</v>
      </c>
      <c r="Q13" s="31">
        <v>8</v>
      </c>
      <c r="R13" s="31">
        <v>10</v>
      </c>
      <c r="S13" s="33">
        <v>6</v>
      </c>
      <c r="T13" s="33">
        <v>8</v>
      </c>
      <c r="U13" s="33">
        <v>15</v>
      </c>
      <c r="V13" s="33">
        <v>18</v>
      </c>
      <c r="W13" s="33">
        <v>14</v>
      </c>
      <c r="X13" s="33">
        <v>14</v>
      </c>
      <c r="Y13" s="33">
        <v>15</v>
      </c>
      <c r="Z13" s="33">
        <v>18</v>
      </c>
      <c r="AA13" s="33">
        <v>17</v>
      </c>
      <c r="AB13" s="33">
        <v>11</v>
      </c>
      <c r="AC13" s="33">
        <v>11</v>
      </c>
      <c r="AD13" s="33">
        <v>14</v>
      </c>
    </row>
    <row r="14" spans="1:30" ht="13.5" hidden="1" customHeight="1" outlineLevel="2" x14ac:dyDescent="0.25">
      <c r="A14" s="4" t="s">
        <v>12</v>
      </c>
      <c r="B14" s="4" t="s">
        <v>15</v>
      </c>
      <c r="C14" s="4" t="s">
        <v>17</v>
      </c>
      <c r="D14" s="5">
        <v>2</v>
      </c>
      <c r="E14" s="5">
        <v>1</v>
      </c>
      <c r="F14" s="5">
        <v>1</v>
      </c>
      <c r="H14" s="5">
        <v>1</v>
      </c>
      <c r="I14" s="5">
        <v>1</v>
      </c>
    </row>
    <row r="15" spans="1:30" ht="13.5" hidden="1" customHeight="1" outlineLevel="2" x14ac:dyDescent="0.25">
      <c r="A15" s="4" t="s">
        <v>12</v>
      </c>
      <c r="B15" s="4" t="s">
        <v>15</v>
      </c>
      <c r="C15" s="4" t="s">
        <v>18</v>
      </c>
      <c r="D15" s="15">
        <v>18</v>
      </c>
      <c r="E15" s="15">
        <v>12</v>
      </c>
      <c r="F15" s="15">
        <v>12</v>
      </c>
      <c r="G15" s="15">
        <v>15</v>
      </c>
      <c r="H15" s="15">
        <v>21</v>
      </c>
      <c r="I15" s="15">
        <v>22</v>
      </c>
      <c r="J15" s="15">
        <v>21</v>
      </c>
      <c r="K15" s="15">
        <v>25</v>
      </c>
      <c r="L15" s="23">
        <v>30</v>
      </c>
      <c r="M15" s="33">
        <v>32</v>
      </c>
      <c r="N15" s="33">
        <v>18</v>
      </c>
      <c r="O15" s="33">
        <v>19</v>
      </c>
      <c r="P15" s="33">
        <v>17</v>
      </c>
      <c r="Q15" s="33">
        <v>18</v>
      </c>
      <c r="R15" s="33">
        <v>23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ht="13.5" customHeight="1" outlineLevel="1" x14ac:dyDescent="0.3">
      <c r="A16" s="4"/>
      <c r="B16" s="2" t="s">
        <v>33</v>
      </c>
      <c r="C16" s="4"/>
      <c r="D16" s="12">
        <f t="shared" ref="D16:L16" si="13">SUBTOTAL(9,D13:D15)</f>
        <v>47</v>
      </c>
      <c r="E16" s="12">
        <f t="shared" si="13"/>
        <v>39</v>
      </c>
      <c r="F16" s="12">
        <f t="shared" si="13"/>
        <v>39</v>
      </c>
      <c r="G16" s="12">
        <f t="shared" si="13"/>
        <v>48</v>
      </c>
      <c r="H16" s="12">
        <f t="shared" si="13"/>
        <v>50</v>
      </c>
      <c r="I16" s="12">
        <f t="shared" si="13"/>
        <v>50</v>
      </c>
      <c r="J16" s="12">
        <f t="shared" si="13"/>
        <v>41</v>
      </c>
      <c r="K16" s="12">
        <f t="shared" si="13"/>
        <v>44</v>
      </c>
      <c r="L16" s="24">
        <f t="shared" si="13"/>
        <v>48</v>
      </c>
      <c r="M16" s="32">
        <f t="shared" ref="M16:S16" si="14">SUM(M13:M15)</f>
        <v>41</v>
      </c>
      <c r="N16" s="32">
        <f t="shared" si="14"/>
        <v>29</v>
      </c>
      <c r="O16" s="32">
        <f t="shared" si="14"/>
        <v>32</v>
      </c>
      <c r="P16" s="32">
        <f t="shared" si="14"/>
        <v>24</v>
      </c>
      <c r="Q16" s="32">
        <f t="shared" si="14"/>
        <v>26</v>
      </c>
      <c r="R16" s="32">
        <f t="shared" si="14"/>
        <v>33</v>
      </c>
      <c r="S16" s="32">
        <f t="shared" si="14"/>
        <v>6</v>
      </c>
      <c r="T16" s="32">
        <f t="shared" ref="T16:U16" si="15">SUM(T13:T15)</f>
        <v>8</v>
      </c>
      <c r="U16" s="32">
        <f t="shared" si="15"/>
        <v>15</v>
      </c>
      <c r="V16" s="32">
        <f t="shared" ref="V16:W16" si="16">SUM(V13:V15)</f>
        <v>18</v>
      </c>
      <c r="W16" s="32">
        <f t="shared" si="16"/>
        <v>14</v>
      </c>
      <c r="X16" s="32">
        <f t="shared" ref="X16:Y16" si="17">SUM(X13:X15)</f>
        <v>14</v>
      </c>
      <c r="Y16" s="32">
        <f t="shared" si="17"/>
        <v>15</v>
      </c>
      <c r="Z16" s="32">
        <f t="shared" ref="Z16:AA16" si="18">SUM(Z13:Z15)</f>
        <v>18</v>
      </c>
      <c r="AA16" s="32">
        <f t="shared" si="18"/>
        <v>17</v>
      </c>
      <c r="AB16" s="32">
        <f t="shared" ref="AB16:AC16" si="19">SUM(AB13:AB15)</f>
        <v>11</v>
      </c>
      <c r="AC16" s="32">
        <f t="shared" si="19"/>
        <v>11</v>
      </c>
      <c r="AD16" s="32">
        <f t="shared" ref="AD16" si="20">SUM(AD13:AD15)</f>
        <v>14</v>
      </c>
    </row>
    <row r="17" spans="1:30" ht="13.5" customHeight="1" outlineLevel="1" x14ac:dyDescent="0.3">
      <c r="A17" s="4"/>
      <c r="B17" s="2"/>
      <c r="C17" s="4"/>
      <c r="D17" s="10"/>
      <c r="E17" s="10"/>
      <c r="F17" s="10"/>
      <c r="G17" s="10"/>
      <c r="H17" s="10"/>
      <c r="I17" s="10"/>
      <c r="J17" s="10"/>
      <c r="K17" s="10"/>
      <c r="L17" s="25"/>
    </row>
    <row r="18" spans="1:30" ht="13.5" customHeight="1" outlineLevel="2" x14ac:dyDescent="0.25">
      <c r="A18" s="4" t="s">
        <v>12</v>
      </c>
      <c r="B18" s="4" t="s">
        <v>19</v>
      </c>
      <c r="C18" s="4" t="s">
        <v>19</v>
      </c>
      <c r="D18" s="15">
        <v>64</v>
      </c>
      <c r="E18" s="15">
        <v>75</v>
      </c>
      <c r="F18" s="15">
        <v>98</v>
      </c>
      <c r="G18" s="15">
        <v>118</v>
      </c>
      <c r="H18" s="15">
        <v>138</v>
      </c>
      <c r="I18" s="15">
        <v>121</v>
      </c>
      <c r="J18" s="15">
        <v>77</v>
      </c>
      <c r="K18" s="15">
        <v>49</v>
      </c>
      <c r="L18" s="23">
        <v>52</v>
      </c>
      <c r="M18" s="33">
        <v>63</v>
      </c>
      <c r="N18" s="33">
        <v>63</v>
      </c>
      <c r="O18" s="33">
        <v>41</v>
      </c>
      <c r="P18" s="33">
        <v>54</v>
      </c>
      <c r="Q18" s="33">
        <v>52</v>
      </c>
      <c r="R18" s="33">
        <v>54</v>
      </c>
      <c r="S18" s="33">
        <v>131</v>
      </c>
      <c r="T18" s="33">
        <v>132</v>
      </c>
      <c r="U18" s="33">
        <v>73</v>
      </c>
      <c r="V18" s="33">
        <v>65</v>
      </c>
      <c r="W18" s="33">
        <v>74</v>
      </c>
      <c r="X18" s="33">
        <v>78</v>
      </c>
      <c r="Y18" s="33">
        <v>55</v>
      </c>
      <c r="Z18" s="33">
        <v>44</v>
      </c>
      <c r="AA18" s="33">
        <v>44</v>
      </c>
      <c r="AB18" s="33">
        <v>36</v>
      </c>
      <c r="AC18" s="33">
        <v>46</v>
      </c>
      <c r="AD18" s="33">
        <v>53</v>
      </c>
    </row>
    <row r="19" spans="1:30" ht="13.5" customHeight="1" outlineLevel="1" x14ac:dyDescent="0.3">
      <c r="A19" s="4"/>
      <c r="B19" s="2" t="s">
        <v>34</v>
      </c>
      <c r="C19" s="4"/>
      <c r="D19" s="11">
        <f t="shared" ref="D19:L19" si="21">SUBTOTAL(9,D18:D18)</f>
        <v>64</v>
      </c>
      <c r="E19" s="11">
        <f t="shared" si="21"/>
        <v>75</v>
      </c>
      <c r="F19" s="11">
        <f t="shared" si="21"/>
        <v>98</v>
      </c>
      <c r="G19" s="11">
        <f t="shared" si="21"/>
        <v>118</v>
      </c>
      <c r="H19" s="11">
        <f t="shared" si="21"/>
        <v>138</v>
      </c>
      <c r="I19" s="11">
        <f t="shared" si="21"/>
        <v>121</v>
      </c>
      <c r="J19" s="11">
        <f t="shared" si="21"/>
        <v>77</v>
      </c>
      <c r="K19" s="12">
        <f t="shared" si="21"/>
        <v>49</v>
      </c>
      <c r="L19" s="24">
        <f t="shared" si="21"/>
        <v>52</v>
      </c>
      <c r="M19" s="11">
        <f t="shared" ref="M19:S19" si="22">SUM(M18)</f>
        <v>63</v>
      </c>
      <c r="N19" s="11">
        <f t="shared" si="22"/>
        <v>63</v>
      </c>
      <c r="O19" s="11">
        <f t="shared" si="22"/>
        <v>41</v>
      </c>
      <c r="P19" s="11">
        <f t="shared" si="22"/>
        <v>54</v>
      </c>
      <c r="Q19" s="11">
        <f t="shared" si="22"/>
        <v>52</v>
      </c>
      <c r="R19" s="11">
        <f t="shared" si="22"/>
        <v>54</v>
      </c>
      <c r="S19" s="11">
        <f t="shared" si="22"/>
        <v>131</v>
      </c>
      <c r="T19" s="11">
        <f t="shared" ref="T19:U19" si="23">SUM(T18)</f>
        <v>132</v>
      </c>
      <c r="U19" s="11">
        <f t="shared" si="23"/>
        <v>73</v>
      </c>
      <c r="V19" s="11">
        <f t="shared" ref="V19:W19" si="24">SUM(V18)</f>
        <v>65</v>
      </c>
      <c r="W19" s="11">
        <f t="shared" si="24"/>
        <v>74</v>
      </c>
      <c r="X19" s="11">
        <f t="shared" ref="X19:Y19" si="25">SUM(X18)</f>
        <v>78</v>
      </c>
      <c r="Y19" s="11">
        <f t="shared" si="25"/>
        <v>55</v>
      </c>
      <c r="Z19" s="11">
        <f t="shared" ref="Z19:AA19" si="26">SUM(Z18)</f>
        <v>44</v>
      </c>
      <c r="AA19" s="11">
        <f t="shared" si="26"/>
        <v>44</v>
      </c>
      <c r="AB19" s="11">
        <f t="shared" ref="AB19:AC19" si="27">SUM(AB18)</f>
        <v>36</v>
      </c>
      <c r="AC19" s="11">
        <f t="shared" si="27"/>
        <v>46</v>
      </c>
      <c r="AD19" s="11">
        <f t="shared" ref="AD19" si="28">SUM(AD18)</f>
        <v>53</v>
      </c>
    </row>
    <row r="20" spans="1:30" ht="13.5" customHeight="1" outlineLevel="1" x14ac:dyDescent="0.3">
      <c r="A20" s="4"/>
      <c r="B20" s="2"/>
      <c r="C20" s="4"/>
      <c r="D20" s="11"/>
      <c r="E20" s="11"/>
      <c r="F20" s="11"/>
      <c r="G20" s="11"/>
      <c r="H20" s="11"/>
      <c r="I20" s="11"/>
      <c r="J20" s="11"/>
      <c r="K20" s="10"/>
      <c r="L20" s="25"/>
    </row>
    <row r="21" spans="1:30" ht="13.5" customHeight="1" outlineLevel="2" x14ac:dyDescent="0.25">
      <c r="A21" s="4" t="s">
        <v>12</v>
      </c>
      <c r="B21" s="4" t="s">
        <v>20</v>
      </c>
      <c r="C21" s="4" t="s">
        <v>21</v>
      </c>
      <c r="K21" s="5">
        <v>7</v>
      </c>
      <c r="L21" s="22">
        <v>16</v>
      </c>
      <c r="M21">
        <v>19</v>
      </c>
      <c r="N21">
        <v>23</v>
      </c>
      <c r="O21">
        <v>21</v>
      </c>
      <c r="P21">
        <v>18</v>
      </c>
      <c r="Q21">
        <v>28</v>
      </c>
      <c r="R21">
        <v>35</v>
      </c>
      <c r="S21">
        <v>38</v>
      </c>
      <c r="T21">
        <v>34</v>
      </c>
      <c r="U21">
        <v>42</v>
      </c>
      <c r="V21">
        <v>25</v>
      </c>
      <c r="W21">
        <v>35</v>
      </c>
      <c r="X21">
        <v>42</v>
      </c>
      <c r="Y21">
        <v>34</v>
      </c>
      <c r="Z21">
        <v>35</v>
      </c>
      <c r="AA21">
        <v>55</v>
      </c>
      <c r="AB21">
        <v>80</v>
      </c>
      <c r="AC21">
        <v>86</v>
      </c>
      <c r="AD21">
        <v>50</v>
      </c>
    </row>
    <row r="22" spans="1:30" ht="13.5" customHeight="1" outlineLevel="2" x14ac:dyDescent="0.25">
      <c r="A22" s="4"/>
      <c r="B22" s="4"/>
      <c r="C22" s="4" t="s">
        <v>74</v>
      </c>
      <c r="K22" s="6"/>
      <c r="L22" s="30"/>
      <c r="Y22">
        <v>7</v>
      </c>
      <c r="Z22">
        <v>7</v>
      </c>
      <c r="AA22">
        <v>12</v>
      </c>
      <c r="AB22">
        <v>15</v>
      </c>
      <c r="AC22">
        <v>10</v>
      </c>
      <c r="AD22">
        <v>8</v>
      </c>
    </row>
    <row r="23" spans="1:30" ht="13.5" customHeight="1" outlineLevel="2" x14ac:dyDescent="0.25">
      <c r="A23" s="4"/>
      <c r="B23" s="4"/>
      <c r="C23" s="4" t="s">
        <v>75</v>
      </c>
      <c r="K23" s="6"/>
      <c r="L23" s="30"/>
      <c r="Y23">
        <v>11</v>
      </c>
      <c r="Z23">
        <v>23</v>
      </c>
      <c r="AA23">
        <v>25</v>
      </c>
      <c r="AB23">
        <v>29</v>
      </c>
      <c r="AC23">
        <v>26</v>
      </c>
      <c r="AD23">
        <v>19</v>
      </c>
    </row>
    <row r="24" spans="1:30" ht="13.5" hidden="1" customHeight="1" outlineLevel="2" x14ac:dyDescent="0.25">
      <c r="A24" s="4" t="s">
        <v>12</v>
      </c>
      <c r="B24" s="4" t="s">
        <v>20</v>
      </c>
      <c r="C24" s="4" t="s">
        <v>20</v>
      </c>
      <c r="D24" s="5">
        <v>76</v>
      </c>
      <c r="E24" s="5">
        <v>92</v>
      </c>
      <c r="F24" s="5">
        <v>88</v>
      </c>
      <c r="G24" s="5">
        <v>119</v>
      </c>
      <c r="H24" s="5">
        <v>124</v>
      </c>
      <c r="I24" s="5">
        <v>132</v>
      </c>
      <c r="J24" s="5">
        <v>132</v>
      </c>
    </row>
    <row r="25" spans="1:30" ht="13.5" customHeight="1" outlineLevel="2" x14ac:dyDescent="0.25">
      <c r="A25" s="4" t="s">
        <v>12</v>
      </c>
      <c r="B25" s="4" t="s">
        <v>20</v>
      </c>
      <c r="C25" s="4" t="s">
        <v>22</v>
      </c>
      <c r="D25" s="13"/>
      <c r="E25" s="14"/>
      <c r="F25" s="14"/>
      <c r="G25" s="14"/>
      <c r="H25" s="14"/>
      <c r="I25" s="14"/>
      <c r="J25" s="14"/>
      <c r="K25" s="15">
        <v>106</v>
      </c>
      <c r="L25" s="23">
        <v>87</v>
      </c>
      <c r="M25" s="16">
        <v>73</v>
      </c>
      <c r="N25" s="17">
        <v>73</v>
      </c>
      <c r="O25" s="17">
        <v>73</v>
      </c>
      <c r="P25" s="17">
        <v>79</v>
      </c>
      <c r="Q25" s="17">
        <v>76</v>
      </c>
      <c r="R25" s="17">
        <v>77</v>
      </c>
      <c r="S25" s="17">
        <v>77</v>
      </c>
      <c r="T25" s="17">
        <v>89</v>
      </c>
      <c r="U25" s="17">
        <v>83</v>
      </c>
      <c r="V25" s="17">
        <v>71</v>
      </c>
      <c r="W25" s="17">
        <v>69</v>
      </c>
      <c r="X25" s="17">
        <v>67</v>
      </c>
      <c r="Y25" s="17">
        <v>57</v>
      </c>
      <c r="Z25" s="17">
        <v>66</v>
      </c>
      <c r="AA25" s="17">
        <v>63</v>
      </c>
      <c r="AB25" s="17">
        <v>53</v>
      </c>
      <c r="AC25" s="17">
        <v>62</v>
      </c>
      <c r="AD25" s="17">
        <v>56</v>
      </c>
    </row>
    <row r="26" spans="1:30" ht="13.5" customHeight="1" outlineLevel="1" x14ac:dyDescent="0.3">
      <c r="A26" s="4"/>
      <c r="B26" s="2" t="s">
        <v>35</v>
      </c>
      <c r="C26" s="4"/>
      <c r="D26" s="9">
        <f t="shared" ref="D26:L26" si="29">SUBTOTAL(9,D21:D25)</f>
        <v>76</v>
      </c>
      <c r="E26" s="9">
        <f t="shared" si="29"/>
        <v>92</v>
      </c>
      <c r="F26" s="9">
        <f t="shared" si="29"/>
        <v>88</v>
      </c>
      <c r="G26" s="9">
        <f t="shared" si="29"/>
        <v>119</v>
      </c>
      <c r="H26" s="9">
        <f t="shared" si="29"/>
        <v>124</v>
      </c>
      <c r="I26" s="9">
        <f t="shared" si="29"/>
        <v>132</v>
      </c>
      <c r="J26" s="9">
        <f t="shared" si="29"/>
        <v>132</v>
      </c>
      <c r="K26" s="12">
        <f t="shared" si="29"/>
        <v>113</v>
      </c>
      <c r="L26" s="24">
        <f t="shared" si="29"/>
        <v>103</v>
      </c>
      <c r="M26" s="9">
        <f t="shared" ref="M26:S26" si="30">SUM(M21:M25)</f>
        <v>92</v>
      </c>
      <c r="N26" s="9">
        <f t="shared" si="30"/>
        <v>96</v>
      </c>
      <c r="O26" s="9">
        <f t="shared" si="30"/>
        <v>94</v>
      </c>
      <c r="P26" s="9">
        <f t="shared" si="30"/>
        <v>97</v>
      </c>
      <c r="Q26" s="9">
        <f t="shared" si="30"/>
        <v>104</v>
      </c>
      <c r="R26" s="9">
        <f t="shared" si="30"/>
        <v>112</v>
      </c>
      <c r="S26" s="9">
        <f t="shared" si="30"/>
        <v>115</v>
      </c>
      <c r="T26" s="9">
        <f t="shared" ref="T26:U26" si="31">SUM(T21:T25)</f>
        <v>123</v>
      </c>
      <c r="U26" s="9">
        <f t="shared" si="31"/>
        <v>125</v>
      </c>
      <c r="V26" s="9">
        <f t="shared" ref="V26:W26" si="32">SUM(V21:V25)</f>
        <v>96</v>
      </c>
      <c r="W26" s="9">
        <f t="shared" si="32"/>
        <v>104</v>
      </c>
      <c r="X26" s="9">
        <f t="shared" ref="X26:Y26" si="33">SUM(X21:X25)</f>
        <v>109</v>
      </c>
      <c r="Y26" s="9">
        <f t="shared" si="33"/>
        <v>109</v>
      </c>
      <c r="Z26" s="9">
        <f t="shared" ref="Z26:AA26" si="34">SUM(Z21:Z25)</f>
        <v>131</v>
      </c>
      <c r="AA26" s="9">
        <f t="shared" si="34"/>
        <v>155</v>
      </c>
      <c r="AB26" s="9">
        <f t="shared" ref="AB26:AC26" si="35">SUM(AB21:AB25)</f>
        <v>177</v>
      </c>
      <c r="AC26" s="9">
        <f t="shared" si="35"/>
        <v>184</v>
      </c>
      <c r="AD26" s="9">
        <f t="shared" ref="AD26" si="36">SUM(AD21:AD25)</f>
        <v>133</v>
      </c>
    </row>
    <row r="27" spans="1:30" ht="13.5" customHeight="1" outlineLevel="1" x14ac:dyDescent="0.3">
      <c r="A27" s="4"/>
      <c r="B27" s="2"/>
      <c r="C27" s="4"/>
      <c r="D27" s="9"/>
      <c r="E27" s="9"/>
      <c r="F27" s="9"/>
      <c r="G27" s="9"/>
      <c r="H27" s="9"/>
      <c r="I27" s="9"/>
      <c r="J27" s="9"/>
      <c r="K27" s="10"/>
      <c r="L27" s="25"/>
    </row>
    <row r="28" spans="1:30" ht="13.5" customHeight="1" outlineLevel="1" x14ac:dyDescent="0.3">
      <c r="A28" s="4"/>
      <c r="B28" s="2"/>
      <c r="C28" s="4" t="s">
        <v>76</v>
      </c>
      <c r="D28" s="9"/>
      <c r="E28" s="9"/>
      <c r="F28" s="9"/>
      <c r="G28" s="9"/>
      <c r="H28" s="9"/>
      <c r="I28" s="9"/>
      <c r="J28" s="9"/>
      <c r="K28" s="74"/>
      <c r="L28" s="60"/>
      <c r="Y28">
        <v>20</v>
      </c>
      <c r="Z28">
        <v>33</v>
      </c>
      <c r="AA28">
        <v>22</v>
      </c>
      <c r="AB28">
        <v>18</v>
      </c>
      <c r="AC28">
        <v>17</v>
      </c>
      <c r="AD28">
        <v>14</v>
      </c>
    </row>
    <row r="29" spans="1:30" ht="13.5" customHeight="1" outlineLevel="2" x14ac:dyDescent="0.25">
      <c r="A29" s="4" t="s">
        <v>12</v>
      </c>
      <c r="B29" s="4" t="s">
        <v>23</v>
      </c>
      <c r="C29" s="4" t="s">
        <v>23</v>
      </c>
      <c r="D29" s="15">
        <v>35</v>
      </c>
      <c r="E29" s="15">
        <v>50</v>
      </c>
      <c r="F29" s="15">
        <v>62</v>
      </c>
      <c r="G29" s="15">
        <v>61</v>
      </c>
      <c r="H29" s="15">
        <v>58</v>
      </c>
      <c r="I29" s="15">
        <v>53</v>
      </c>
      <c r="J29" s="15">
        <v>43</v>
      </c>
      <c r="K29" s="15">
        <v>53</v>
      </c>
      <c r="L29" s="23">
        <v>58</v>
      </c>
      <c r="M29" s="33">
        <v>53</v>
      </c>
      <c r="N29" s="33">
        <v>55</v>
      </c>
      <c r="O29" s="33">
        <v>52</v>
      </c>
      <c r="P29" s="33">
        <v>60</v>
      </c>
      <c r="Q29" s="33">
        <v>53</v>
      </c>
      <c r="R29" s="33">
        <v>67</v>
      </c>
      <c r="S29" s="33">
        <v>88</v>
      </c>
      <c r="T29" s="33">
        <v>76</v>
      </c>
      <c r="U29" s="33">
        <v>66</v>
      </c>
      <c r="V29" s="33">
        <v>53</v>
      </c>
      <c r="W29" s="33">
        <v>76</v>
      </c>
      <c r="X29" s="33">
        <v>75</v>
      </c>
      <c r="Y29" s="33">
        <v>61</v>
      </c>
      <c r="Z29" s="33">
        <v>63</v>
      </c>
      <c r="AA29" s="33">
        <v>54</v>
      </c>
      <c r="AB29" s="33">
        <v>60</v>
      </c>
      <c r="AC29" s="33">
        <v>47</v>
      </c>
      <c r="AD29" s="33">
        <v>45</v>
      </c>
    </row>
    <row r="30" spans="1:30" ht="13.5" customHeight="1" outlineLevel="1" x14ac:dyDescent="0.3">
      <c r="A30" s="4"/>
      <c r="B30" s="2" t="s">
        <v>36</v>
      </c>
      <c r="C30" s="4"/>
      <c r="D30" s="12">
        <f t="shared" ref="D30:L30" si="37">SUBTOTAL(9,D29:D29)</f>
        <v>35</v>
      </c>
      <c r="E30" s="12">
        <f t="shared" si="37"/>
        <v>50</v>
      </c>
      <c r="F30" s="12">
        <f t="shared" si="37"/>
        <v>62</v>
      </c>
      <c r="G30" s="12">
        <f t="shared" si="37"/>
        <v>61</v>
      </c>
      <c r="H30" s="12">
        <f t="shared" si="37"/>
        <v>58</v>
      </c>
      <c r="I30" s="12">
        <f t="shared" si="37"/>
        <v>53</v>
      </c>
      <c r="J30" s="12">
        <f t="shared" si="37"/>
        <v>43</v>
      </c>
      <c r="K30" s="12">
        <f t="shared" si="37"/>
        <v>53</v>
      </c>
      <c r="L30" s="24">
        <f t="shared" si="37"/>
        <v>58</v>
      </c>
      <c r="M30" s="32">
        <f t="shared" ref="M30:S30" si="38">SUM(M29)</f>
        <v>53</v>
      </c>
      <c r="N30" s="32">
        <f t="shared" si="38"/>
        <v>55</v>
      </c>
      <c r="O30" s="32">
        <f t="shared" si="38"/>
        <v>52</v>
      </c>
      <c r="P30" s="32">
        <f t="shared" si="38"/>
        <v>60</v>
      </c>
      <c r="Q30" s="32">
        <f t="shared" si="38"/>
        <v>53</v>
      </c>
      <c r="R30" s="32">
        <f t="shared" si="38"/>
        <v>67</v>
      </c>
      <c r="S30" s="32">
        <f t="shared" si="38"/>
        <v>88</v>
      </c>
      <c r="T30" s="32">
        <f t="shared" ref="T30:U30" si="39">SUM(T29)</f>
        <v>76</v>
      </c>
      <c r="U30" s="32">
        <f t="shared" si="39"/>
        <v>66</v>
      </c>
      <c r="V30" s="32">
        <f t="shared" ref="V30:W30" si="40">SUM(V29)</f>
        <v>53</v>
      </c>
      <c r="W30" s="32">
        <f t="shared" si="40"/>
        <v>76</v>
      </c>
      <c r="X30" s="32">
        <f t="shared" ref="X30" si="41">SUM(X29)</f>
        <v>75</v>
      </c>
      <c r="Y30" s="32">
        <f>SUM(Y28:Y29)</f>
        <v>81</v>
      </c>
      <c r="Z30" s="32">
        <f>SUM(Z28:Z29)</f>
        <v>96</v>
      </c>
      <c r="AA30" s="32">
        <f>SUM(AA28:AA29)</f>
        <v>76</v>
      </c>
      <c r="AB30" s="32">
        <f>SUM(AB28:AB29)</f>
        <v>78</v>
      </c>
      <c r="AC30" s="32">
        <f>SUM(AC28:AC29)</f>
        <v>64</v>
      </c>
      <c r="AD30" s="32">
        <f>SUM(AD28:AD29)</f>
        <v>59</v>
      </c>
    </row>
    <row r="31" spans="1:30" ht="13.5" customHeight="1" outlineLevel="1" x14ac:dyDescent="0.3">
      <c r="A31" s="4"/>
      <c r="B31" s="2"/>
      <c r="C31" s="4"/>
      <c r="D31" s="10"/>
      <c r="E31" s="10"/>
      <c r="F31" s="10"/>
      <c r="G31" s="10"/>
      <c r="H31" s="10"/>
      <c r="I31" s="10"/>
      <c r="J31" s="10"/>
      <c r="K31" s="10"/>
      <c r="L31" s="25"/>
    </row>
    <row r="32" spans="1:30" ht="13.5" customHeight="1" outlineLevel="2" x14ac:dyDescent="0.25">
      <c r="A32" s="4" t="s">
        <v>12</v>
      </c>
      <c r="B32" s="4" t="s">
        <v>24</v>
      </c>
      <c r="C32" s="4" t="s">
        <v>24</v>
      </c>
      <c r="D32" s="15">
        <v>6</v>
      </c>
      <c r="E32" s="15">
        <v>9</v>
      </c>
      <c r="F32" s="15">
        <v>11</v>
      </c>
      <c r="G32" s="15">
        <v>19</v>
      </c>
      <c r="H32" s="15">
        <v>22</v>
      </c>
      <c r="I32" s="15">
        <v>24</v>
      </c>
      <c r="J32" s="15">
        <v>20</v>
      </c>
      <c r="K32" s="15">
        <v>20</v>
      </c>
      <c r="L32" s="23">
        <v>13</v>
      </c>
      <c r="M32" s="33">
        <v>8</v>
      </c>
      <c r="N32" s="33">
        <v>6</v>
      </c>
      <c r="O32" s="33">
        <v>6</v>
      </c>
      <c r="P32" s="33">
        <v>6</v>
      </c>
      <c r="Q32" s="33">
        <v>8</v>
      </c>
      <c r="R32" s="33">
        <v>8</v>
      </c>
      <c r="S32" s="33">
        <v>5</v>
      </c>
      <c r="T32" s="33">
        <v>3</v>
      </c>
      <c r="U32" s="33">
        <v>4</v>
      </c>
      <c r="V32" s="33">
        <v>4</v>
      </c>
      <c r="W32" s="33">
        <v>2</v>
      </c>
      <c r="X32" s="33">
        <v>1</v>
      </c>
      <c r="Y32" s="33">
        <v>1</v>
      </c>
      <c r="Z32" s="33">
        <v>2</v>
      </c>
      <c r="AA32" s="33">
        <v>4</v>
      </c>
      <c r="AB32" s="33">
        <v>4</v>
      </c>
      <c r="AC32" s="33">
        <v>3</v>
      </c>
      <c r="AD32" s="33">
        <v>4</v>
      </c>
    </row>
    <row r="33" spans="1:30" ht="13.5" customHeight="1" outlineLevel="1" x14ac:dyDescent="0.3">
      <c r="A33" s="4"/>
      <c r="B33" s="2" t="s">
        <v>37</v>
      </c>
      <c r="C33" s="4"/>
      <c r="D33" s="11">
        <f t="shared" ref="D33:L33" si="42">SUBTOTAL(9,D32:D32)</f>
        <v>6</v>
      </c>
      <c r="E33" s="11">
        <f t="shared" si="42"/>
        <v>9</v>
      </c>
      <c r="F33" s="11">
        <f t="shared" si="42"/>
        <v>11</v>
      </c>
      <c r="G33" s="11">
        <f t="shared" si="42"/>
        <v>19</v>
      </c>
      <c r="H33" s="11">
        <f t="shared" si="42"/>
        <v>22</v>
      </c>
      <c r="I33" s="11">
        <f t="shared" si="42"/>
        <v>24</v>
      </c>
      <c r="J33" s="11">
        <f t="shared" si="42"/>
        <v>20</v>
      </c>
      <c r="K33" s="11">
        <f t="shared" si="42"/>
        <v>20</v>
      </c>
      <c r="L33" s="24">
        <f t="shared" si="42"/>
        <v>13</v>
      </c>
      <c r="M33" s="11">
        <f t="shared" ref="M33:S33" si="43">SUM(M32)</f>
        <v>8</v>
      </c>
      <c r="N33" s="11">
        <f t="shared" si="43"/>
        <v>6</v>
      </c>
      <c r="O33" s="11">
        <f t="shared" si="43"/>
        <v>6</v>
      </c>
      <c r="P33" s="11">
        <f t="shared" si="43"/>
        <v>6</v>
      </c>
      <c r="Q33" s="11">
        <f t="shared" si="43"/>
        <v>8</v>
      </c>
      <c r="R33" s="11">
        <f t="shared" si="43"/>
        <v>8</v>
      </c>
      <c r="S33" s="11">
        <f t="shared" si="43"/>
        <v>5</v>
      </c>
      <c r="T33" s="11">
        <f t="shared" ref="T33:U33" si="44">SUM(T32)</f>
        <v>3</v>
      </c>
      <c r="U33" s="11">
        <f t="shared" si="44"/>
        <v>4</v>
      </c>
      <c r="V33" s="11">
        <f t="shared" ref="V33:W33" si="45">SUM(V32)</f>
        <v>4</v>
      </c>
      <c r="W33" s="11">
        <f t="shared" si="45"/>
        <v>2</v>
      </c>
      <c r="X33" s="11">
        <f t="shared" ref="X33:Y33" si="46">SUM(X32)</f>
        <v>1</v>
      </c>
      <c r="Y33" s="11">
        <f t="shared" si="46"/>
        <v>1</v>
      </c>
      <c r="Z33" s="11">
        <f t="shared" ref="Z33:AA33" si="47">SUM(Z32)</f>
        <v>2</v>
      </c>
      <c r="AA33" s="11">
        <f t="shared" si="47"/>
        <v>4</v>
      </c>
      <c r="AB33" s="11">
        <f t="shared" ref="AB33:AC33" si="48">SUM(AB32)</f>
        <v>4</v>
      </c>
      <c r="AC33" s="11">
        <f t="shared" si="48"/>
        <v>3</v>
      </c>
      <c r="AD33" s="11">
        <f t="shared" ref="AD33" si="49">SUM(AD32)</f>
        <v>4</v>
      </c>
    </row>
    <row r="34" spans="1:30" ht="13.5" customHeight="1" outlineLevel="1" x14ac:dyDescent="0.3">
      <c r="A34" s="4"/>
      <c r="B34" s="2"/>
      <c r="C34" s="4"/>
      <c r="D34" s="11"/>
      <c r="E34" s="11"/>
      <c r="F34" s="11"/>
      <c r="G34" s="11"/>
      <c r="H34" s="11"/>
      <c r="I34" s="11"/>
      <c r="J34" s="11"/>
      <c r="K34" s="11"/>
      <c r="L34" s="25"/>
    </row>
    <row r="35" spans="1:30" ht="13.5" customHeight="1" outlineLevel="1" x14ac:dyDescent="0.3">
      <c r="A35" s="4"/>
      <c r="B35" s="4" t="s">
        <v>18</v>
      </c>
      <c r="C35" s="4"/>
      <c r="D35" s="11"/>
      <c r="E35" s="11"/>
      <c r="F35" s="11"/>
      <c r="G35" s="11"/>
      <c r="H35" s="11"/>
      <c r="I35" s="65"/>
      <c r="J35" s="65"/>
      <c r="K35" s="65"/>
      <c r="L35" s="66"/>
      <c r="M35" s="17"/>
      <c r="N35" s="17"/>
      <c r="O35" s="17"/>
      <c r="P35" s="17"/>
      <c r="Q35" s="17"/>
      <c r="R35" s="17"/>
      <c r="S35" s="17">
        <v>21</v>
      </c>
      <c r="T35" s="17">
        <v>19</v>
      </c>
      <c r="U35" s="17">
        <v>11</v>
      </c>
      <c r="V35" s="17">
        <v>16</v>
      </c>
      <c r="W35" s="17">
        <v>12</v>
      </c>
      <c r="X35" s="17">
        <v>15</v>
      </c>
      <c r="Y35" s="17">
        <v>20</v>
      </c>
      <c r="Z35" s="17">
        <v>22</v>
      </c>
      <c r="AA35" s="17">
        <v>20</v>
      </c>
      <c r="AB35" s="17">
        <v>14</v>
      </c>
      <c r="AC35" s="17">
        <v>13</v>
      </c>
      <c r="AD35" s="17">
        <v>16</v>
      </c>
    </row>
    <row r="36" spans="1:30" ht="13.5" customHeight="1" outlineLevel="1" x14ac:dyDescent="0.3">
      <c r="A36" s="4"/>
      <c r="B36" s="2" t="s">
        <v>63</v>
      </c>
      <c r="C36" s="4"/>
      <c r="D36" s="11"/>
      <c r="E36" s="11"/>
      <c r="F36" s="11"/>
      <c r="G36" s="11"/>
      <c r="H36" s="11"/>
      <c r="I36" s="11"/>
      <c r="J36" s="11"/>
      <c r="K36" s="11"/>
      <c r="L36" s="64"/>
      <c r="S36" s="61">
        <f t="shared" ref="S36:Y36" si="50">SUM(S35)</f>
        <v>21</v>
      </c>
      <c r="T36" s="61">
        <f t="shared" si="50"/>
        <v>19</v>
      </c>
      <c r="U36" s="61">
        <f t="shared" si="50"/>
        <v>11</v>
      </c>
      <c r="V36" s="61">
        <f t="shared" si="50"/>
        <v>16</v>
      </c>
      <c r="W36" s="61">
        <f t="shared" si="50"/>
        <v>12</v>
      </c>
      <c r="X36" s="61">
        <f t="shared" si="50"/>
        <v>15</v>
      </c>
      <c r="Y36" s="61">
        <f t="shared" si="50"/>
        <v>20</v>
      </c>
      <c r="Z36" s="61">
        <f t="shared" ref="Z36:AA36" si="51">SUM(Z35)</f>
        <v>22</v>
      </c>
      <c r="AA36" s="61">
        <f t="shared" si="51"/>
        <v>20</v>
      </c>
      <c r="AB36" s="61">
        <f t="shared" ref="AB36:AC36" si="52">SUM(AB35)</f>
        <v>14</v>
      </c>
      <c r="AC36" s="61">
        <f t="shared" si="52"/>
        <v>13</v>
      </c>
      <c r="AD36" s="61">
        <f t="shared" ref="AD36" si="53">SUM(AD35)</f>
        <v>16</v>
      </c>
    </row>
    <row r="37" spans="1:30" ht="13.5" customHeight="1" outlineLevel="1" x14ac:dyDescent="0.3">
      <c r="A37" s="4"/>
      <c r="B37" s="2"/>
      <c r="C37" s="4"/>
      <c r="D37" s="11"/>
      <c r="E37" s="11"/>
      <c r="F37" s="11"/>
      <c r="G37" s="11"/>
      <c r="H37" s="11"/>
      <c r="I37" s="11"/>
      <c r="J37" s="11"/>
      <c r="K37" s="11"/>
      <c r="L37" s="64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ht="13.5" customHeight="1" outlineLevel="1" x14ac:dyDescent="0.3">
      <c r="A38" s="4"/>
      <c r="B38" s="2"/>
      <c r="C38" s="4" t="s">
        <v>58</v>
      </c>
      <c r="D38" s="11"/>
      <c r="E38" s="11"/>
      <c r="F38" s="11"/>
      <c r="G38" s="11"/>
      <c r="H38" s="11"/>
      <c r="I38" s="11"/>
      <c r="J38" s="11"/>
      <c r="K38" s="11"/>
      <c r="L38" s="60"/>
      <c r="R38">
        <v>4</v>
      </c>
      <c r="S38">
        <v>3</v>
      </c>
      <c r="T38">
        <v>1</v>
      </c>
      <c r="U38">
        <v>5</v>
      </c>
      <c r="W38">
        <v>2</v>
      </c>
      <c r="X38">
        <v>4</v>
      </c>
      <c r="Y38">
        <v>5</v>
      </c>
      <c r="Z38">
        <v>6</v>
      </c>
      <c r="AA38">
        <v>4</v>
      </c>
      <c r="AB38">
        <v>9</v>
      </c>
      <c r="AC38">
        <v>8</v>
      </c>
      <c r="AD38">
        <v>3</v>
      </c>
    </row>
    <row r="39" spans="1:30" ht="13.5" customHeight="1" outlineLevel="2" x14ac:dyDescent="0.25">
      <c r="A39" s="4" t="s">
        <v>12</v>
      </c>
      <c r="B39" s="4" t="s">
        <v>25</v>
      </c>
      <c r="C39" s="4" t="s">
        <v>25</v>
      </c>
      <c r="D39" s="16"/>
      <c r="E39" s="17"/>
      <c r="F39" s="17"/>
      <c r="G39" s="17"/>
      <c r="H39" s="17"/>
      <c r="I39" s="17"/>
      <c r="J39" s="17"/>
      <c r="K39" s="17"/>
      <c r="L39" s="23">
        <v>2</v>
      </c>
      <c r="M39" s="16">
        <v>4</v>
      </c>
      <c r="N39" s="17">
        <v>8</v>
      </c>
      <c r="O39" s="17">
        <v>9</v>
      </c>
      <c r="P39" s="17">
        <v>9</v>
      </c>
      <c r="Q39" s="17">
        <v>7</v>
      </c>
      <c r="R39" s="17">
        <v>4</v>
      </c>
      <c r="S39" s="17">
        <v>3</v>
      </c>
      <c r="T39" s="17">
        <v>6</v>
      </c>
      <c r="U39" s="17">
        <v>4</v>
      </c>
      <c r="V39" s="17">
        <v>4</v>
      </c>
      <c r="W39" s="17">
        <v>4</v>
      </c>
      <c r="X39" s="17">
        <v>2</v>
      </c>
      <c r="Y39" s="17"/>
      <c r="Z39" s="17"/>
      <c r="AA39" s="17"/>
      <c r="AB39" s="17"/>
      <c r="AC39" s="17"/>
      <c r="AD39" s="17"/>
    </row>
    <row r="40" spans="1:30" ht="13.5" customHeight="1" outlineLevel="1" x14ac:dyDescent="0.3">
      <c r="A40" s="4"/>
      <c r="B40" s="2" t="s">
        <v>38</v>
      </c>
      <c r="C40" s="4"/>
      <c r="D40" s="9">
        <f t="shared" ref="D40:L40" si="54">SUBTOTAL(9,D39:D39)</f>
        <v>0</v>
      </c>
      <c r="E40" s="9">
        <f t="shared" si="54"/>
        <v>0</v>
      </c>
      <c r="F40" s="9">
        <f t="shared" si="54"/>
        <v>0</v>
      </c>
      <c r="G40" s="9">
        <f t="shared" si="54"/>
        <v>0</v>
      </c>
      <c r="H40" s="9">
        <f t="shared" si="54"/>
        <v>0</v>
      </c>
      <c r="I40" s="9">
        <f t="shared" si="54"/>
        <v>0</v>
      </c>
      <c r="J40" s="9">
        <f t="shared" si="54"/>
        <v>0</v>
      </c>
      <c r="K40" s="9">
        <f t="shared" si="54"/>
        <v>0</v>
      </c>
      <c r="L40" s="24">
        <f t="shared" si="54"/>
        <v>2</v>
      </c>
      <c r="M40" s="9">
        <f>SUM(M39)</f>
        <v>4</v>
      </c>
      <c r="N40" s="9">
        <f>SUM(N39)</f>
        <v>8</v>
      </c>
      <c r="O40" s="9">
        <f>SUM(O39)</f>
        <v>9</v>
      </c>
      <c r="P40" s="9">
        <f>SUM(P39)</f>
        <v>9</v>
      </c>
      <c r="Q40" s="9">
        <f>SUM(Q39)</f>
        <v>7</v>
      </c>
      <c r="R40" s="9">
        <f t="shared" ref="R40:X40" si="55">SUM(R38:R39)</f>
        <v>8</v>
      </c>
      <c r="S40" s="9">
        <f t="shared" si="55"/>
        <v>6</v>
      </c>
      <c r="T40" s="9">
        <f t="shared" si="55"/>
        <v>7</v>
      </c>
      <c r="U40" s="9">
        <f t="shared" si="55"/>
        <v>9</v>
      </c>
      <c r="V40" s="9">
        <f t="shared" si="55"/>
        <v>4</v>
      </c>
      <c r="W40" s="9">
        <f t="shared" si="55"/>
        <v>6</v>
      </c>
      <c r="X40" s="9">
        <f t="shared" si="55"/>
        <v>6</v>
      </c>
      <c r="Y40" s="9">
        <f t="shared" ref="Y40:Z40" si="56">SUM(Y38:Y39)</f>
        <v>5</v>
      </c>
      <c r="Z40" s="9">
        <f t="shared" si="56"/>
        <v>6</v>
      </c>
      <c r="AA40" s="9">
        <f t="shared" ref="AA40:AB40" si="57">SUM(AA38:AA39)</f>
        <v>4</v>
      </c>
      <c r="AB40" s="9">
        <f t="shared" si="57"/>
        <v>9</v>
      </c>
      <c r="AC40" s="9">
        <f t="shared" ref="AC40:AD40" si="58">SUM(AC38:AC39)</f>
        <v>8</v>
      </c>
      <c r="AD40" s="9">
        <f t="shared" si="58"/>
        <v>3</v>
      </c>
    </row>
    <row r="41" spans="1:30" ht="13.5" customHeight="1" outlineLevel="1" x14ac:dyDescent="0.3">
      <c r="A41" s="4"/>
      <c r="B41" s="2"/>
      <c r="C41" s="75" t="s">
        <v>59</v>
      </c>
      <c r="D41" s="9"/>
      <c r="E41" s="9"/>
      <c r="F41" s="9"/>
      <c r="G41" s="9"/>
      <c r="H41" s="9"/>
      <c r="I41" s="9"/>
      <c r="J41" s="9"/>
      <c r="K41" s="9"/>
      <c r="L41" s="60"/>
      <c r="R41">
        <v>2</v>
      </c>
    </row>
    <row r="42" spans="1:30" ht="13.5" customHeight="1" outlineLevel="2" x14ac:dyDescent="0.25">
      <c r="A42" s="4" t="s">
        <v>12</v>
      </c>
      <c r="B42" s="4" t="s">
        <v>54</v>
      </c>
      <c r="C42" s="4" t="s">
        <v>54</v>
      </c>
      <c r="D42" s="16"/>
      <c r="E42" s="17"/>
      <c r="F42" s="17"/>
      <c r="G42" s="15">
        <v>5</v>
      </c>
      <c r="H42" s="15">
        <v>8</v>
      </c>
      <c r="I42" s="15">
        <v>5</v>
      </c>
      <c r="J42" s="15">
        <v>5</v>
      </c>
      <c r="K42" s="15">
        <v>8</v>
      </c>
      <c r="L42" s="23">
        <v>3</v>
      </c>
      <c r="M42" s="33">
        <v>3</v>
      </c>
      <c r="N42" s="33">
        <v>2</v>
      </c>
      <c r="O42" s="33">
        <v>7</v>
      </c>
      <c r="P42" s="33">
        <v>7</v>
      </c>
      <c r="Q42" s="33">
        <v>3</v>
      </c>
      <c r="R42" s="33">
        <v>2</v>
      </c>
      <c r="S42" s="33">
        <v>4</v>
      </c>
      <c r="T42" s="33">
        <v>6</v>
      </c>
      <c r="U42" s="33">
        <v>6</v>
      </c>
      <c r="V42" s="33">
        <v>8</v>
      </c>
      <c r="W42" s="33">
        <v>9</v>
      </c>
      <c r="X42" s="33">
        <v>10</v>
      </c>
      <c r="Y42" s="33">
        <v>11</v>
      </c>
      <c r="Z42" s="33">
        <v>11</v>
      </c>
      <c r="AA42" s="33">
        <v>11</v>
      </c>
      <c r="AB42" s="33">
        <v>5</v>
      </c>
      <c r="AC42" s="33">
        <v>6</v>
      </c>
      <c r="AD42" s="33">
        <v>5</v>
      </c>
    </row>
    <row r="43" spans="1:30" ht="13.5" customHeight="1" outlineLevel="1" x14ac:dyDescent="0.3">
      <c r="A43" s="4"/>
      <c r="B43" s="2" t="s">
        <v>83</v>
      </c>
      <c r="C43" s="4"/>
      <c r="D43" s="9">
        <f t="shared" ref="D43:O43" si="59">SUBTOTAL(9,D42:D42)</f>
        <v>0</v>
      </c>
      <c r="E43" s="9">
        <f t="shared" si="59"/>
        <v>0</v>
      </c>
      <c r="F43" s="9">
        <f t="shared" si="59"/>
        <v>0</v>
      </c>
      <c r="G43" s="9">
        <f t="shared" si="59"/>
        <v>5</v>
      </c>
      <c r="H43" s="9">
        <f t="shared" si="59"/>
        <v>8</v>
      </c>
      <c r="I43" s="9">
        <f t="shared" si="59"/>
        <v>5</v>
      </c>
      <c r="J43" s="9">
        <f t="shared" si="59"/>
        <v>5</v>
      </c>
      <c r="K43" s="9">
        <f t="shared" si="59"/>
        <v>8</v>
      </c>
      <c r="L43" s="9">
        <f t="shared" si="59"/>
        <v>3</v>
      </c>
      <c r="M43" s="9">
        <f t="shared" si="59"/>
        <v>3</v>
      </c>
      <c r="N43" s="9">
        <f t="shared" si="59"/>
        <v>2</v>
      </c>
      <c r="O43" s="9">
        <f t="shared" si="59"/>
        <v>7</v>
      </c>
      <c r="P43" s="9">
        <f>SUBTOTAL(9,P42:P42)</f>
        <v>7</v>
      </c>
      <c r="Q43" s="9">
        <f>SUBTOTAL(9,Q42:Q42)</f>
        <v>3</v>
      </c>
      <c r="R43" s="9">
        <f t="shared" ref="R43:X43" si="60">SUBTOTAL(9,R41:R42)</f>
        <v>4</v>
      </c>
      <c r="S43" s="9">
        <f t="shared" si="60"/>
        <v>4</v>
      </c>
      <c r="T43" s="9">
        <f t="shared" si="60"/>
        <v>6</v>
      </c>
      <c r="U43" s="9">
        <f t="shared" si="60"/>
        <v>6</v>
      </c>
      <c r="V43" s="9">
        <f t="shared" si="60"/>
        <v>8</v>
      </c>
      <c r="W43" s="9">
        <f t="shared" si="60"/>
        <v>9</v>
      </c>
      <c r="X43" s="9">
        <f t="shared" si="60"/>
        <v>10</v>
      </c>
      <c r="Y43" s="9">
        <f t="shared" ref="Y43:Z43" si="61">SUBTOTAL(9,Y41:Y42)</f>
        <v>11</v>
      </c>
      <c r="Z43" s="9">
        <f t="shared" si="61"/>
        <v>11</v>
      </c>
      <c r="AA43" s="9">
        <f t="shared" ref="AA43:AB43" si="62">SUBTOTAL(9,AA41:AA42)</f>
        <v>11</v>
      </c>
      <c r="AB43" s="9">
        <f t="shared" si="62"/>
        <v>5</v>
      </c>
      <c r="AC43" s="9">
        <f t="shared" ref="AC43:AD43" si="63">SUBTOTAL(9,AC41:AC42)</f>
        <v>6</v>
      </c>
      <c r="AD43" s="9">
        <f t="shared" si="63"/>
        <v>5</v>
      </c>
    </row>
    <row r="44" spans="1:30" ht="13.5" customHeight="1" outlineLevel="1" x14ac:dyDescent="0.3">
      <c r="A44" s="4"/>
      <c r="B44" s="2"/>
      <c r="C44" s="4"/>
      <c r="D44" s="9"/>
      <c r="E44" s="9"/>
      <c r="F44" s="9"/>
      <c r="G44" s="12"/>
      <c r="H44" s="12"/>
      <c r="I44" s="12"/>
      <c r="J44" s="12"/>
      <c r="K44" s="12"/>
      <c r="L44" s="24"/>
    </row>
    <row r="45" spans="1:30" ht="13.5" customHeight="1" outlineLevel="1" x14ac:dyDescent="0.3">
      <c r="B45" s="8" t="s">
        <v>30</v>
      </c>
      <c r="C45" s="4"/>
      <c r="D45" s="9">
        <f t="shared" ref="D45:L45" si="64">SUBTOTAL(9,D6:D42)</f>
        <v>280</v>
      </c>
      <c r="E45" s="9">
        <f t="shared" si="64"/>
        <v>313</v>
      </c>
      <c r="F45" s="9">
        <f t="shared" si="64"/>
        <v>351</v>
      </c>
      <c r="G45" s="9">
        <f t="shared" si="64"/>
        <v>419</v>
      </c>
      <c r="H45" s="9">
        <f t="shared" si="64"/>
        <v>442</v>
      </c>
      <c r="I45" s="9">
        <f t="shared" si="64"/>
        <v>436</v>
      </c>
      <c r="J45" s="9">
        <f t="shared" si="64"/>
        <v>369</v>
      </c>
      <c r="K45" s="9">
        <f t="shared" si="64"/>
        <v>345</v>
      </c>
      <c r="L45" s="27">
        <f t="shared" si="64"/>
        <v>333</v>
      </c>
      <c r="M45" s="27">
        <f>SUM(M43+M40+M33+M30+M26+M19+M16+M11)</f>
        <v>327</v>
      </c>
      <c r="N45" s="27">
        <f>SUM(N43+N40+N33+N30+N26+N19+N16+N11)</f>
        <v>321</v>
      </c>
      <c r="O45" s="27">
        <f>SUM(O43+O40+O33+O30+O26+O19+O16+O11)</f>
        <v>301</v>
      </c>
      <c r="P45" s="27">
        <f>SUM(P43+P40+P33+P30+P26+P19+P16+P11)</f>
        <v>317</v>
      </c>
      <c r="Q45" s="27">
        <f>SUM(Q43+Q40+Q33+Q30+Q26+Q19+Q16+Q11+Q4)</f>
        <v>305</v>
      </c>
      <c r="R45" s="27">
        <f>SUM(R43+R40+R33+R30+R26+R19+R16+R11+R4)</f>
        <v>337</v>
      </c>
      <c r="S45" s="27">
        <f t="shared" ref="S45:Y45" si="65">SUM(S43+S40+S33+S30+S26+S19+S16+S11+S4+S36)</f>
        <v>432</v>
      </c>
      <c r="T45" s="27">
        <f t="shared" si="65"/>
        <v>432</v>
      </c>
      <c r="U45" s="27">
        <f t="shared" si="65"/>
        <v>379</v>
      </c>
      <c r="V45" s="27">
        <f t="shared" si="65"/>
        <v>357</v>
      </c>
      <c r="W45" s="27">
        <f t="shared" si="65"/>
        <v>384</v>
      </c>
      <c r="X45" s="27">
        <f t="shared" si="65"/>
        <v>370</v>
      </c>
      <c r="Y45" s="27">
        <f t="shared" si="65"/>
        <v>383</v>
      </c>
      <c r="Z45" s="27">
        <f t="shared" ref="Z45:AA45" si="66">SUM(Z43+Z40+Z33+Z30+Z26+Z19+Z16+Z11+Z4+Z36)</f>
        <v>408</v>
      </c>
      <c r="AA45" s="27">
        <f t="shared" si="66"/>
        <v>403</v>
      </c>
      <c r="AB45" s="27">
        <f t="shared" ref="AB45:AC45" si="67">SUM(AB43+AB40+AB33+AB30+AB26+AB19+AB16+AB11+AB4+AB36)</f>
        <v>395</v>
      </c>
      <c r="AC45" s="27">
        <f t="shared" si="67"/>
        <v>395</v>
      </c>
      <c r="AD45" s="27">
        <f t="shared" ref="AD45" si="68">SUM(AD43+AD40+AD33+AD30+AD26+AD19+AD16+AD11+AD4+AD36)</f>
        <v>359</v>
      </c>
    </row>
    <row r="46" spans="1:30" ht="13" x14ac:dyDescent="0.3">
      <c r="B46" s="9" t="s">
        <v>40</v>
      </c>
      <c r="E46" s="18">
        <f>SUM(E45/D45)-1</f>
        <v>0.11785714285714288</v>
      </c>
      <c r="F46" s="18">
        <f t="shared" ref="F46:L46" si="69">SUM(F45/E45)-1</f>
        <v>0.12140575079872207</v>
      </c>
      <c r="G46" s="18">
        <f t="shared" si="69"/>
        <v>0.19373219373219364</v>
      </c>
      <c r="H46" s="18">
        <f t="shared" si="69"/>
        <v>5.4892601431980825E-2</v>
      </c>
      <c r="I46" s="18">
        <f t="shared" si="69"/>
        <v>-1.3574660633484115E-2</v>
      </c>
      <c r="J46" s="18">
        <f t="shared" si="69"/>
        <v>-0.15366972477064222</v>
      </c>
      <c r="K46" s="18">
        <f t="shared" si="69"/>
        <v>-6.5040650406504086E-2</v>
      </c>
      <c r="L46" s="28">
        <f t="shared" si="69"/>
        <v>-3.4782608695652195E-2</v>
      </c>
      <c r="M46" s="28">
        <f t="shared" ref="M46:AD46" si="70">SUM(M45/L45)-1</f>
        <v>-1.8018018018018056E-2</v>
      </c>
      <c r="N46" s="28">
        <f t="shared" si="70"/>
        <v>-1.834862385321101E-2</v>
      </c>
      <c r="O46" s="28">
        <f t="shared" si="70"/>
        <v>-6.230529595015577E-2</v>
      </c>
      <c r="P46" s="28">
        <f t="shared" si="70"/>
        <v>5.3156146179401897E-2</v>
      </c>
      <c r="Q46" s="28">
        <f t="shared" si="70"/>
        <v>-3.7854889589905349E-2</v>
      </c>
      <c r="R46" s="28">
        <f t="shared" si="70"/>
        <v>0.10491803278688527</v>
      </c>
      <c r="S46" s="28">
        <f t="shared" si="70"/>
        <v>0.28189910979228494</v>
      </c>
      <c r="T46" s="28">
        <f t="shared" si="70"/>
        <v>0</v>
      </c>
      <c r="U46" s="28">
        <f t="shared" si="70"/>
        <v>-0.12268518518518523</v>
      </c>
      <c r="V46" s="28">
        <f t="shared" si="70"/>
        <v>-5.8047493403693973E-2</v>
      </c>
      <c r="W46" s="28">
        <f t="shared" si="70"/>
        <v>7.5630252100840289E-2</v>
      </c>
      <c r="X46" s="28">
        <f t="shared" si="70"/>
        <v>-3.645833333333337E-2</v>
      </c>
      <c r="Y46" s="28">
        <f t="shared" si="70"/>
        <v>3.513513513513522E-2</v>
      </c>
      <c r="Z46" s="28">
        <f t="shared" si="70"/>
        <v>6.5274151436031325E-2</v>
      </c>
      <c r="AA46" s="28">
        <f t="shared" si="70"/>
        <v>-1.225490196078427E-2</v>
      </c>
      <c r="AB46" s="28">
        <f t="shared" si="70"/>
        <v>-1.9851116625310139E-2</v>
      </c>
      <c r="AC46" s="28">
        <f t="shared" si="70"/>
        <v>0</v>
      </c>
      <c r="AD46" s="28">
        <f t="shared" si="70"/>
        <v>-9.1139240506329156E-2</v>
      </c>
    </row>
    <row r="47" spans="1:30" ht="13" x14ac:dyDescent="0.3">
      <c r="B47" s="61" t="s">
        <v>80</v>
      </c>
      <c r="E47" s="18"/>
      <c r="F47" s="18"/>
      <c r="G47" s="18"/>
      <c r="H47" s="18"/>
      <c r="I47" s="18"/>
      <c r="J47" s="18"/>
      <c r="K47" s="18"/>
      <c r="L47" s="28"/>
    </row>
    <row r="48" spans="1:30" ht="13" hidden="1" x14ac:dyDescent="0.3">
      <c r="B48" s="20" t="s">
        <v>42</v>
      </c>
      <c r="E48" s="18"/>
      <c r="F48" s="18"/>
      <c r="G48" s="18"/>
      <c r="H48" s="18"/>
      <c r="I48" s="18"/>
      <c r="J48" s="18"/>
      <c r="K48" s="18"/>
      <c r="L48" s="28"/>
    </row>
    <row r="49" spans="1:30" ht="13" hidden="1" x14ac:dyDescent="0.3">
      <c r="B49" s="62" t="s">
        <v>60</v>
      </c>
      <c r="E49" s="18"/>
      <c r="F49" s="18"/>
      <c r="G49" s="18"/>
      <c r="H49" s="18"/>
      <c r="I49" s="18"/>
      <c r="J49" s="18"/>
      <c r="K49" s="18"/>
      <c r="L49" s="28"/>
    </row>
    <row r="50" spans="1:30" ht="13" x14ac:dyDescent="0.3">
      <c r="B50" s="62" t="s">
        <v>64</v>
      </c>
      <c r="E50" s="18"/>
      <c r="F50" s="18"/>
      <c r="G50" s="18"/>
      <c r="H50" s="18"/>
      <c r="I50" s="18"/>
      <c r="J50" s="18"/>
      <c r="K50" s="18"/>
      <c r="L50" s="28"/>
    </row>
    <row r="51" spans="1:30" ht="15.5" x14ac:dyDescent="0.35">
      <c r="C51" s="73" t="s">
        <v>86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30" ht="13.5" customHeight="1" outlineLevel="2" x14ac:dyDescent="0.35">
      <c r="A52" s="21"/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34" t="s">
        <v>11</v>
      </c>
      <c r="M52" s="35" t="s">
        <v>43</v>
      </c>
      <c r="N52" s="35" t="s">
        <v>44</v>
      </c>
      <c r="O52" s="35" t="s">
        <v>45</v>
      </c>
      <c r="P52" s="35" t="s">
        <v>46</v>
      </c>
      <c r="Q52" s="35" t="s">
        <v>56</v>
      </c>
      <c r="R52" s="58" t="s">
        <v>57</v>
      </c>
      <c r="S52" s="58" t="s">
        <v>61</v>
      </c>
      <c r="T52" s="58" t="s">
        <v>65</v>
      </c>
      <c r="U52" s="58" t="s">
        <v>66</v>
      </c>
      <c r="V52" s="58" t="s">
        <v>67</v>
      </c>
      <c r="W52" s="58" t="s">
        <v>70</v>
      </c>
      <c r="X52" s="58" t="s">
        <v>71</v>
      </c>
      <c r="Y52" s="58" t="s">
        <v>72</v>
      </c>
      <c r="Z52" s="58" t="s">
        <v>77</v>
      </c>
      <c r="AA52" s="58" t="s">
        <v>78</v>
      </c>
      <c r="AB52" s="58" t="s">
        <v>79</v>
      </c>
      <c r="AC52" s="58" t="s">
        <v>82</v>
      </c>
      <c r="AD52" s="58" t="s">
        <v>84</v>
      </c>
    </row>
    <row r="53" spans="1:30" ht="13.5" customHeight="1" outlineLevel="2" x14ac:dyDescent="0.35">
      <c r="A53" s="21"/>
      <c r="B53" s="42" t="s">
        <v>48</v>
      </c>
      <c r="C53" s="42" t="s">
        <v>48</v>
      </c>
      <c r="D53" s="39"/>
      <c r="E53" s="39"/>
      <c r="F53" s="47"/>
      <c r="G53" s="47"/>
      <c r="H53" s="47"/>
      <c r="I53" s="47"/>
      <c r="J53" s="47"/>
      <c r="K53" s="47"/>
      <c r="L53" s="48"/>
      <c r="M53" s="41"/>
      <c r="N53" s="41"/>
      <c r="O53" s="41"/>
      <c r="P53" s="45">
        <v>8</v>
      </c>
      <c r="Q53" s="45">
        <v>18</v>
      </c>
      <c r="R53" s="59">
        <v>22</v>
      </c>
      <c r="S53" s="59">
        <v>21</v>
      </c>
      <c r="T53" s="59">
        <v>17</v>
      </c>
      <c r="U53" s="59">
        <v>19</v>
      </c>
      <c r="V53" s="59">
        <v>19</v>
      </c>
      <c r="W53" s="59">
        <v>21</v>
      </c>
      <c r="X53" s="59">
        <v>24</v>
      </c>
      <c r="Y53" s="59">
        <v>22</v>
      </c>
      <c r="Z53" s="59">
        <v>21</v>
      </c>
      <c r="AA53" s="59">
        <v>19</v>
      </c>
      <c r="AB53" s="59">
        <v>21</v>
      </c>
      <c r="AC53" s="59">
        <v>22</v>
      </c>
      <c r="AD53" s="59">
        <v>20</v>
      </c>
    </row>
    <row r="54" spans="1:30" ht="13.5" customHeight="1" outlineLevel="2" x14ac:dyDescent="0.35">
      <c r="A54" s="21"/>
      <c r="B54" s="38" t="s">
        <v>47</v>
      </c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44"/>
      <c r="N54" s="44"/>
      <c r="O54" s="44"/>
      <c r="P54" s="46">
        <f t="shared" ref="P54:U54" si="71">P53</f>
        <v>8</v>
      </c>
      <c r="Q54" s="46">
        <f t="shared" si="71"/>
        <v>18</v>
      </c>
      <c r="R54" s="46">
        <f t="shared" si="71"/>
        <v>22</v>
      </c>
      <c r="S54" s="46">
        <f t="shared" si="71"/>
        <v>21</v>
      </c>
      <c r="T54" s="46">
        <f t="shared" si="71"/>
        <v>17</v>
      </c>
      <c r="U54" s="46">
        <f t="shared" si="71"/>
        <v>19</v>
      </c>
      <c r="V54" s="46">
        <f t="shared" ref="V54:W54" si="72">V53</f>
        <v>19</v>
      </c>
      <c r="W54" s="46">
        <f t="shared" si="72"/>
        <v>21</v>
      </c>
      <c r="X54" s="46">
        <f t="shared" ref="X54:Y54" si="73">X53</f>
        <v>24</v>
      </c>
      <c r="Y54" s="46">
        <f t="shared" si="73"/>
        <v>22</v>
      </c>
      <c r="Z54" s="46">
        <f t="shared" ref="Z54:AA54" si="74">Z53</f>
        <v>21</v>
      </c>
      <c r="AA54" s="46">
        <f t="shared" si="74"/>
        <v>19</v>
      </c>
      <c r="AB54" s="46">
        <f t="shared" ref="AB54:AC54" si="75">AB53</f>
        <v>21</v>
      </c>
      <c r="AC54" s="46">
        <f t="shared" si="75"/>
        <v>22</v>
      </c>
      <c r="AD54" s="46">
        <f t="shared" ref="AD54" si="76">AD53</f>
        <v>20</v>
      </c>
    </row>
    <row r="55" spans="1:30" ht="13.5" customHeight="1" outlineLevel="2" x14ac:dyDescent="0.35">
      <c r="A55" s="2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40"/>
      <c r="M55" s="44"/>
      <c r="N55" s="44"/>
      <c r="O55" s="44"/>
      <c r="P55" s="44"/>
      <c r="Q55" s="44"/>
    </row>
    <row r="56" spans="1:30" ht="13.5" customHeight="1" outlineLevel="1" x14ac:dyDescent="0.25">
      <c r="A56" s="4" t="s">
        <v>27</v>
      </c>
      <c r="B56" s="4" t="s">
        <v>13</v>
      </c>
      <c r="C56" s="4" t="s">
        <v>13</v>
      </c>
      <c r="D56" s="15">
        <v>13</v>
      </c>
      <c r="E56" s="15">
        <v>15</v>
      </c>
      <c r="F56" s="15">
        <v>17</v>
      </c>
      <c r="G56" s="15">
        <v>18</v>
      </c>
      <c r="H56" s="15">
        <v>22</v>
      </c>
      <c r="I56" s="15">
        <v>10</v>
      </c>
      <c r="J56" s="15">
        <v>13</v>
      </c>
      <c r="K56" s="15">
        <v>14</v>
      </c>
      <c r="L56" s="23">
        <v>17</v>
      </c>
      <c r="M56" s="33">
        <v>21</v>
      </c>
      <c r="N56" s="33">
        <v>24</v>
      </c>
      <c r="O56" s="33">
        <v>22</v>
      </c>
      <c r="P56" s="33">
        <v>23</v>
      </c>
      <c r="Q56" s="33">
        <v>26</v>
      </c>
      <c r="R56" s="33">
        <v>35</v>
      </c>
      <c r="S56" s="33">
        <v>41</v>
      </c>
      <c r="T56" s="33">
        <v>44</v>
      </c>
      <c r="U56" s="33">
        <v>47</v>
      </c>
      <c r="V56" s="33">
        <v>43</v>
      </c>
      <c r="W56" s="33">
        <v>44</v>
      </c>
      <c r="X56" s="33">
        <v>41</v>
      </c>
      <c r="Y56" s="33">
        <v>37</v>
      </c>
      <c r="Z56" s="33">
        <v>36</v>
      </c>
      <c r="AA56" s="33">
        <v>34</v>
      </c>
      <c r="AB56" s="33">
        <v>28</v>
      </c>
      <c r="AC56" s="33">
        <v>27</v>
      </c>
      <c r="AD56" s="33">
        <v>39</v>
      </c>
    </row>
    <row r="57" spans="1:30" ht="13.5" customHeight="1" outlineLevel="1" x14ac:dyDescent="0.3">
      <c r="A57" s="4"/>
      <c r="B57" s="2" t="s">
        <v>32</v>
      </c>
      <c r="C57" s="4"/>
      <c r="D57" s="12">
        <f t="shared" ref="D57:L57" si="77">SUBTOTAL(9,D56:D56)</f>
        <v>13</v>
      </c>
      <c r="E57" s="12">
        <f t="shared" si="77"/>
        <v>15</v>
      </c>
      <c r="F57" s="12">
        <f t="shared" si="77"/>
        <v>17</v>
      </c>
      <c r="G57" s="12">
        <f t="shared" si="77"/>
        <v>18</v>
      </c>
      <c r="H57" s="12">
        <f t="shared" si="77"/>
        <v>22</v>
      </c>
      <c r="I57" s="12">
        <f t="shared" si="77"/>
        <v>10</v>
      </c>
      <c r="J57" s="12">
        <f t="shared" si="77"/>
        <v>13</v>
      </c>
      <c r="K57" s="12">
        <f t="shared" si="77"/>
        <v>14</v>
      </c>
      <c r="L57" s="24">
        <f t="shared" si="77"/>
        <v>17</v>
      </c>
      <c r="M57" s="32">
        <f t="shared" ref="M57:S57" si="78">SUM(M56)</f>
        <v>21</v>
      </c>
      <c r="N57" s="32">
        <f t="shared" si="78"/>
        <v>24</v>
      </c>
      <c r="O57" s="32">
        <f t="shared" si="78"/>
        <v>22</v>
      </c>
      <c r="P57" s="32">
        <f t="shared" si="78"/>
        <v>23</v>
      </c>
      <c r="Q57" s="32">
        <f t="shared" si="78"/>
        <v>26</v>
      </c>
      <c r="R57" s="32">
        <f t="shared" si="78"/>
        <v>35</v>
      </c>
      <c r="S57" s="32">
        <f t="shared" si="78"/>
        <v>41</v>
      </c>
      <c r="T57" s="32">
        <f t="shared" ref="T57:U57" si="79">SUM(T56)</f>
        <v>44</v>
      </c>
      <c r="U57" s="32">
        <f t="shared" si="79"/>
        <v>47</v>
      </c>
      <c r="V57" s="32">
        <f t="shared" ref="V57:AA57" si="80">SUM(V56:V56)</f>
        <v>43</v>
      </c>
      <c r="W57" s="32">
        <f t="shared" si="80"/>
        <v>44</v>
      </c>
      <c r="X57" s="32">
        <f t="shared" si="80"/>
        <v>41</v>
      </c>
      <c r="Y57" s="32">
        <f t="shared" si="80"/>
        <v>37</v>
      </c>
      <c r="Z57" s="32">
        <f t="shared" si="80"/>
        <v>36</v>
      </c>
      <c r="AA57" s="32">
        <f t="shared" si="80"/>
        <v>34</v>
      </c>
      <c r="AB57" s="32">
        <f t="shared" ref="AB57:AC57" si="81">SUM(AB56:AB56)</f>
        <v>28</v>
      </c>
      <c r="AC57" s="32">
        <f t="shared" si="81"/>
        <v>27</v>
      </c>
      <c r="AD57" s="32">
        <f t="shared" ref="AD57" si="82">SUM(AD56:AD56)</f>
        <v>39</v>
      </c>
    </row>
    <row r="58" spans="1:30" ht="13.5" customHeight="1" outlineLevel="2" x14ac:dyDescent="0.3">
      <c r="A58" s="4"/>
      <c r="B58" s="2"/>
      <c r="C58" s="4"/>
      <c r="D58" s="5"/>
      <c r="E58" s="5"/>
      <c r="F58" s="5"/>
      <c r="G58" s="5"/>
      <c r="H58" s="5"/>
      <c r="I58" s="5"/>
      <c r="J58" s="5"/>
      <c r="K58" s="5"/>
      <c r="L58" s="22"/>
    </row>
    <row r="59" spans="1:30" ht="13.5" customHeight="1" outlineLevel="2" x14ac:dyDescent="0.25">
      <c r="A59" s="4" t="s">
        <v>27</v>
      </c>
      <c r="B59" s="4" t="s">
        <v>62</v>
      </c>
      <c r="C59" s="4" t="s">
        <v>16</v>
      </c>
      <c r="D59" s="5">
        <v>26</v>
      </c>
      <c r="E59" s="5">
        <v>15</v>
      </c>
      <c r="F59" s="5">
        <v>17</v>
      </c>
      <c r="G59" s="5">
        <v>20</v>
      </c>
      <c r="H59" s="5">
        <v>30</v>
      </c>
      <c r="I59" s="5">
        <v>29</v>
      </c>
      <c r="J59" s="5">
        <v>31</v>
      </c>
      <c r="K59" s="5">
        <v>35</v>
      </c>
      <c r="L59" s="22">
        <v>37</v>
      </c>
      <c r="M59" s="31">
        <v>35</v>
      </c>
      <c r="N59" s="31">
        <v>34</v>
      </c>
      <c r="O59" s="31">
        <v>31</v>
      </c>
      <c r="P59" s="31">
        <v>24</v>
      </c>
      <c r="Q59" s="31">
        <v>19</v>
      </c>
      <c r="R59" s="31">
        <v>15</v>
      </c>
      <c r="S59" s="33">
        <v>13</v>
      </c>
      <c r="T59" s="33">
        <v>13</v>
      </c>
      <c r="U59" s="33">
        <v>18</v>
      </c>
      <c r="V59" s="33">
        <v>13</v>
      </c>
      <c r="W59" s="33">
        <v>15</v>
      </c>
      <c r="X59" s="33">
        <v>8</v>
      </c>
      <c r="Y59" s="33">
        <v>10</v>
      </c>
      <c r="Z59" s="33">
        <v>14</v>
      </c>
      <c r="AA59" s="33">
        <v>18</v>
      </c>
      <c r="AB59" s="33">
        <v>20</v>
      </c>
      <c r="AC59" s="33">
        <v>21</v>
      </c>
      <c r="AD59" s="33">
        <v>15</v>
      </c>
    </row>
    <row r="60" spans="1:30" ht="13.5" hidden="1" customHeight="1" outlineLevel="1" x14ac:dyDescent="0.25">
      <c r="A60" s="4" t="s">
        <v>27</v>
      </c>
      <c r="B60" s="4" t="s">
        <v>15</v>
      </c>
      <c r="C60" s="4" t="s">
        <v>18</v>
      </c>
      <c r="D60" s="15">
        <v>19</v>
      </c>
      <c r="E60" s="15">
        <v>20</v>
      </c>
      <c r="F60" s="15">
        <v>15</v>
      </c>
      <c r="G60" s="15">
        <v>12</v>
      </c>
      <c r="H60" s="15">
        <v>10</v>
      </c>
      <c r="I60" s="15">
        <v>14</v>
      </c>
      <c r="J60" s="15">
        <v>15</v>
      </c>
      <c r="K60" s="15">
        <v>17</v>
      </c>
      <c r="L60" s="23">
        <v>17</v>
      </c>
      <c r="M60" s="33">
        <v>19</v>
      </c>
      <c r="N60" s="33">
        <v>18</v>
      </c>
      <c r="O60" s="33">
        <v>21</v>
      </c>
      <c r="P60" s="33">
        <v>25</v>
      </c>
      <c r="Q60" s="33">
        <v>37</v>
      </c>
      <c r="R60" s="33">
        <v>34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ht="13.5" customHeight="1" outlineLevel="1" x14ac:dyDescent="0.3">
      <c r="A61" s="4"/>
      <c r="B61" s="2" t="s">
        <v>33</v>
      </c>
      <c r="C61" s="4"/>
      <c r="D61" s="12">
        <f t="shared" ref="D61:L61" si="83">SUBTOTAL(9,D59:D60)</f>
        <v>45</v>
      </c>
      <c r="E61" s="12">
        <f t="shared" si="83"/>
        <v>35</v>
      </c>
      <c r="F61" s="12">
        <f t="shared" si="83"/>
        <v>32</v>
      </c>
      <c r="G61" s="12">
        <f t="shared" si="83"/>
        <v>32</v>
      </c>
      <c r="H61" s="12">
        <f t="shared" si="83"/>
        <v>40</v>
      </c>
      <c r="I61" s="12">
        <f t="shared" si="83"/>
        <v>43</v>
      </c>
      <c r="J61" s="12">
        <f t="shared" si="83"/>
        <v>46</v>
      </c>
      <c r="K61" s="12">
        <f t="shared" si="83"/>
        <v>52</v>
      </c>
      <c r="L61" s="24">
        <f t="shared" si="83"/>
        <v>54</v>
      </c>
      <c r="M61" s="32">
        <f t="shared" ref="M61:S61" si="84">SUM(M59:M60)</f>
        <v>54</v>
      </c>
      <c r="N61" s="32">
        <f t="shared" si="84"/>
        <v>52</v>
      </c>
      <c r="O61" s="32">
        <f t="shared" si="84"/>
        <v>52</v>
      </c>
      <c r="P61" s="32">
        <f t="shared" si="84"/>
        <v>49</v>
      </c>
      <c r="Q61" s="32">
        <f t="shared" si="84"/>
        <v>56</v>
      </c>
      <c r="R61" s="32">
        <f t="shared" si="84"/>
        <v>49</v>
      </c>
      <c r="S61" s="32">
        <f t="shared" si="84"/>
        <v>13</v>
      </c>
      <c r="T61" s="32">
        <f t="shared" ref="T61:U61" si="85">SUM(T59:T60)</f>
        <v>13</v>
      </c>
      <c r="U61" s="32">
        <f t="shared" si="85"/>
        <v>18</v>
      </c>
      <c r="V61" s="32">
        <f t="shared" ref="V61:W61" si="86">SUM(V59:V60)</f>
        <v>13</v>
      </c>
      <c r="W61" s="32">
        <f t="shared" si="86"/>
        <v>15</v>
      </c>
      <c r="X61" s="32">
        <f t="shared" ref="X61:Y61" si="87">SUM(X59:X60)</f>
        <v>8</v>
      </c>
      <c r="Y61" s="32">
        <f t="shared" si="87"/>
        <v>10</v>
      </c>
      <c r="Z61" s="32">
        <f t="shared" ref="Z61:AA61" si="88">SUM(Z59:Z60)</f>
        <v>14</v>
      </c>
      <c r="AA61" s="32">
        <f t="shared" si="88"/>
        <v>18</v>
      </c>
      <c r="AB61" s="32">
        <f t="shared" ref="AB61:AC61" si="89">SUM(AB59:AB60)</f>
        <v>20</v>
      </c>
      <c r="AC61" s="32">
        <f t="shared" si="89"/>
        <v>21</v>
      </c>
      <c r="AD61" s="32">
        <f t="shared" ref="AD61" si="90">SUM(AD59:AD60)</f>
        <v>15</v>
      </c>
    </row>
    <row r="62" spans="1:30" ht="13.5" customHeight="1" outlineLevel="2" x14ac:dyDescent="0.3">
      <c r="A62" s="4"/>
      <c r="B62" s="2"/>
      <c r="C62" s="4"/>
      <c r="D62" s="5"/>
      <c r="E62" s="5"/>
      <c r="F62" s="5"/>
      <c r="G62" s="5"/>
      <c r="H62" s="5"/>
      <c r="I62" s="5"/>
      <c r="J62" s="5"/>
      <c r="K62" s="5"/>
      <c r="L62" s="22"/>
    </row>
    <row r="63" spans="1:30" ht="13.5" customHeight="1" outlineLevel="1" x14ac:dyDescent="0.25">
      <c r="A63" s="4" t="s">
        <v>27</v>
      </c>
      <c r="B63" s="4" t="s">
        <v>19</v>
      </c>
      <c r="C63" s="4" t="s">
        <v>19</v>
      </c>
      <c r="D63" s="15">
        <v>36</v>
      </c>
      <c r="E63" s="15">
        <v>36</v>
      </c>
      <c r="F63" s="15">
        <v>46</v>
      </c>
      <c r="G63" s="15">
        <v>55</v>
      </c>
      <c r="H63" s="15">
        <v>77</v>
      </c>
      <c r="I63" s="15">
        <v>73</v>
      </c>
      <c r="J63" s="15">
        <v>64</v>
      </c>
      <c r="K63" s="15">
        <v>61</v>
      </c>
      <c r="L63" s="23">
        <v>59</v>
      </c>
      <c r="M63" s="33">
        <v>61</v>
      </c>
      <c r="N63" s="33">
        <v>58</v>
      </c>
      <c r="O63" s="33">
        <v>67</v>
      </c>
      <c r="P63" s="33">
        <v>75</v>
      </c>
      <c r="Q63" s="33">
        <v>78</v>
      </c>
      <c r="R63" s="33">
        <v>75</v>
      </c>
      <c r="S63" s="33">
        <v>65</v>
      </c>
      <c r="T63" s="33">
        <v>79</v>
      </c>
      <c r="U63" s="33">
        <v>70</v>
      </c>
      <c r="V63" s="33">
        <v>68</v>
      </c>
      <c r="W63" s="33">
        <v>73</v>
      </c>
      <c r="X63" s="33">
        <v>66</v>
      </c>
      <c r="Y63" s="33">
        <v>75</v>
      </c>
      <c r="Z63" s="33">
        <v>68</v>
      </c>
      <c r="AA63" s="33">
        <v>60</v>
      </c>
      <c r="AB63" s="33">
        <v>63</v>
      </c>
      <c r="AC63" s="33">
        <v>56</v>
      </c>
      <c r="AD63" s="33">
        <v>51</v>
      </c>
    </row>
    <row r="64" spans="1:30" ht="13.5" customHeight="1" outlineLevel="1" x14ac:dyDescent="0.3">
      <c r="A64" s="4"/>
      <c r="B64" s="2" t="s">
        <v>34</v>
      </c>
      <c r="C64" s="4"/>
      <c r="D64" s="11">
        <f t="shared" ref="D64:L64" si="91">SUBTOTAL(9,D63:D63)</f>
        <v>36</v>
      </c>
      <c r="E64" s="11">
        <f t="shared" si="91"/>
        <v>36</v>
      </c>
      <c r="F64" s="11">
        <f t="shared" si="91"/>
        <v>46</v>
      </c>
      <c r="G64" s="11">
        <f t="shared" si="91"/>
        <v>55</v>
      </c>
      <c r="H64" s="11">
        <f t="shared" si="91"/>
        <v>77</v>
      </c>
      <c r="I64" s="11">
        <f t="shared" si="91"/>
        <v>73</v>
      </c>
      <c r="J64" s="11">
        <f t="shared" si="91"/>
        <v>64</v>
      </c>
      <c r="K64" s="11">
        <f t="shared" si="91"/>
        <v>61</v>
      </c>
      <c r="L64" s="24">
        <f t="shared" si="91"/>
        <v>59</v>
      </c>
      <c r="M64" s="11">
        <f t="shared" ref="M64:S64" si="92">SUM(M63)</f>
        <v>61</v>
      </c>
      <c r="N64" s="11">
        <f t="shared" si="92"/>
        <v>58</v>
      </c>
      <c r="O64" s="11">
        <f t="shared" si="92"/>
        <v>67</v>
      </c>
      <c r="P64" s="11">
        <f t="shared" si="92"/>
        <v>75</v>
      </c>
      <c r="Q64" s="11">
        <f t="shared" si="92"/>
        <v>78</v>
      </c>
      <c r="R64" s="11">
        <f t="shared" si="92"/>
        <v>75</v>
      </c>
      <c r="S64" s="11">
        <f t="shared" si="92"/>
        <v>65</v>
      </c>
      <c r="T64" s="11">
        <f t="shared" ref="T64:U64" si="93">SUM(T63)</f>
        <v>79</v>
      </c>
      <c r="U64" s="11">
        <f t="shared" si="93"/>
        <v>70</v>
      </c>
      <c r="V64" s="11">
        <f t="shared" ref="V64:W64" si="94">SUM(V63)</f>
        <v>68</v>
      </c>
      <c r="W64" s="11">
        <f t="shared" si="94"/>
        <v>73</v>
      </c>
      <c r="X64" s="11">
        <f t="shared" ref="X64:Y64" si="95">SUM(X63)</f>
        <v>66</v>
      </c>
      <c r="Y64" s="11">
        <f t="shared" si="95"/>
        <v>75</v>
      </c>
      <c r="Z64" s="11">
        <f t="shared" ref="Z64:AA64" si="96">SUM(Z63)</f>
        <v>68</v>
      </c>
      <c r="AA64" s="11">
        <f t="shared" si="96"/>
        <v>60</v>
      </c>
      <c r="AB64" s="11">
        <f t="shared" ref="AB64:AC64" si="97">SUM(AB63)</f>
        <v>63</v>
      </c>
      <c r="AC64" s="11">
        <f t="shared" si="97"/>
        <v>56</v>
      </c>
      <c r="AD64" s="11">
        <f t="shared" ref="AD64" si="98">SUM(AD63)</f>
        <v>51</v>
      </c>
    </row>
    <row r="65" spans="1:30" ht="13.5" customHeight="1" outlineLevel="2" x14ac:dyDescent="0.3">
      <c r="A65" s="4"/>
      <c r="B65" s="2"/>
      <c r="C65" s="4"/>
      <c r="D65" s="6"/>
      <c r="E65" s="6"/>
      <c r="F65" s="6"/>
      <c r="G65" s="6"/>
      <c r="H65" s="6"/>
      <c r="I65" s="6"/>
      <c r="J65" s="6"/>
      <c r="K65" s="6"/>
      <c r="L65" s="22"/>
    </row>
    <row r="66" spans="1:30" ht="13.5" customHeight="1" outlineLevel="2" x14ac:dyDescent="0.25">
      <c r="A66" s="4" t="s">
        <v>27</v>
      </c>
      <c r="B66" s="4" t="s">
        <v>20</v>
      </c>
      <c r="C66" s="4" t="s">
        <v>21</v>
      </c>
      <c r="L66" s="22">
        <v>26</v>
      </c>
      <c r="M66">
        <v>28</v>
      </c>
      <c r="N66">
        <v>30</v>
      </c>
      <c r="O66">
        <v>35</v>
      </c>
      <c r="P66">
        <v>38</v>
      </c>
      <c r="Q66">
        <v>39</v>
      </c>
      <c r="R66">
        <v>32</v>
      </c>
      <c r="S66">
        <v>30</v>
      </c>
      <c r="T66">
        <v>24</v>
      </c>
      <c r="U66">
        <v>21</v>
      </c>
      <c r="V66">
        <v>20</v>
      </c>
      <c r="W66">
        <v>18</v>
      </c>
      <c r="X66">
        <v>27</v>
      </c>
      <c r="Y66">
        <v>27</v>
      </c>
      <c r="Z66">
        <v>27</v>
      </c>
      <c r="AA66">
        <v>28</v>
      </c>
      <c r="AB66">
        <v>32</v>
      </c>
      <c r="AC66">
        <v>35</v>
      </c>
      <c r="AD66">
        <v>26</v>
      </c>
    </row>
    <row r="67" spans="1:30" ht="13.5" hidden="1" customHeight="1" outlineLevel="2" x14ac:dyDescent="0.25">
      <c r="A67" s="4" t="s">
        <v>27</v>
      </c>
      <c r="B67" s="4" t="s">
        <v>20</v>
      </c>
      <c r="C67" s="4" t="s">
        <v>20</v>
      </c>
      <c r="D67" s="5">
        <v>57</v>
      </c>
      <c r="E67" s="5">
        <v>66</v>
      </c>
      <c r="F67" s="5">
        <v>67</v>
      </c>
      <c r="G67" s="5">
        <v>84</v>
      </c>
      <c r="H67" s="5">
        <v>109</v>
      </c>
      <c r="I67" s="5">
        <v>111</v>
      </c>
      <c r="J67" s="5">
        <v>98</v>
      </c>
      <c r="M67" s="36"/>
    </row>
    <row r="68" spans="1:30" ht="13.5" customHeight="1" outlineLevel="1" x14ac:dyDescent="0.25">
      <c r="A68" s="4" t="s">
        <v>27</v>
      </c>
      <c r="B68" s="4" t="s">
        <v>20</v>
      </c>
      <c r="C68" s="4" t="s">
        <v>22</v>
      </c>
      <c r="D68" s="13"/>
      <c r="E68" s="14"/>
      <c r="F68" s="14"/>
      <c r="G68" s="14"/>
      <c r="H68" s="14"/>
      <c r="I68" s="14"/>
      <c r="J68" s="14"/>
      <c r="K68" s="15">
        <v>85</v>
      </c>
      <c r="L68" s="23">
        <v>76</v>
      </c>
      <c r="M68" s="16">
        <v>86</v>
      </c>
      <c r="N68" s="17">
        <v>98</v>
      </c>
      <c r="O68" s="17">
        <v>81</v>
      </c>
      <c r="P68" s="17">
        <v>93</v>
      </c>
      <c r="Q68" s="17">
        <v>93</v>
      </c>
      <c r="R68" s="17">
        <v>103</v>
      </c>
      <c r="S68" s="17">
        <v>93</v>
      </c>
      <c r="T68" s="17">
        <v>86</v>
      </c>
      <c r="U68" s="17">
        <v>89</v>
      </c>
      <c r="V68" s="17">
        <v>85</v>
      </c>
      <c r="W68" s="17">
        <v>84</v>
      </c>
      <c r="X68" s="17">
        <v>75</v>
      </c>
      <c r="Y68" s="17">
        <v>81</v>
      </c>
      <c r="Z68" s="17">
        <v>81</v>
      </c>
      <c r="AA68" s="17">
        <v>80</v>
      </c>
      <c r="AB68" s="17">
        <v>72</v>
      </c>
      <c r="AC68" s="17">
        <v>84</v>
      </c>
      <c r="AD68" s="17">
        <v>75</v>
      </c>
    </row>
    <row r="69" spans="1:30" ht="13.5" customHeight="1" outlineLevel="1" x14ac:dyDescent="0.3">
      <c r="A69" s="4"/>
      <c r="B69" s="2" t="s">
        <v>35</v>
      </c>
      <c r="C69" s="4"/>
      <c r="D69" s="9">
        <f t="shared" ref="D69:L69" si="99">SUBTOTAL(9,D66:D68)</f>
        <v>57</v>
      </c>
      <c r="E69" s="9">
        <f t="shared" si="99"/>
        <v>66</v>
      </c>
      <c r="F69" s="9">
        <f t="shared" si="99"/>
        <v>67</v>
      </c>
      <c r="G69" s="9">
        <f t="shared" si="99"/>
        <v>84</v>
      </c>
      <c r="H69" s="9">
        <f t="shared" si="99"/>
        <v>109</v>
      </c>
      <c r="I69" s="9">
        <f t="shared" si="99"/>
        <v>111</v>
      </c>
      <c r="J69" s="9">
        <f t="shared" si="99"/>
        <v>98</v>
      </c>
      <c r="K69" s="12">
        <f t="shared" si="99"/>
        <v>85</v>
      </c>
      <c r="L69" s="24">
        <f t="shared" si="99"/>
        <v>102</v>
      </c>
      <c r="M69" s="9">
        <f t="shared" ref="M69:S69" si="100">SUM(M66:M68)</f>
        <v>114</v>
      </c>
      <c r="N69" s="9">
        <f t="shared" si="100"/>
        <v>128</v>
      </c>
      <c r="O69" s="9">
        <f t="shared" si="100"/>
        <v>116</v>
      </c>
      <c r="P69" s="9">
        <f t="shared" si="100"/>
        <v>131</v>
      </c>
      <c r="Q69" s="9">
        <f t="shared" si="100"/>
        <v>132</v>
      </c>
      <c r="R69" s="9">
        <f t="shared" si="100"/>
        <v>135</v>
      </c>
      <c r="S69" s="9">
        <f t="shared" si="100"/>
        <v>123</v>
      </c>
      <c r="T69" s="9">
        <f t="shared" ref="T69:U69" si="101">SUM(T66:T68)</f>
        <v>110</v>
      </c>
      <c r="U69" s="9">
        <f t="shared" si="101"/>
        <v>110</v>
      </c>
      <c r="V69" s="9">
        <f t="shared" ref="V69:W69" si="102">SUM(V66:V68)</f>
        <v>105</v>
      </c>
      <c r="W69" s="9">
        <f t="shared" si="102"/>
        <v>102</v>
      </c>
      <c r="X69" s="9">
        <f t="shared" ref="X69:Y69" si="103">SUM(X66:X68)</f>
        <v>102</v>
      </c>
      <c r="Y69" s="9">
        <f t="shared" si="103"/>
        <v>108</v>
      </c>
      <c r="Z69" s="9">
        <f t="shared" ref="Z69:AA69" si="104">SUM(Z66:Z68)</f>
        <v>108</v>
      </c>
      <c r="AA69" s="9">
        <f t="shared" si="104"/>
        <v>108</v>
      </c>
      <c r="AB69" s="9">
        <f t="shared" ref="AB69:AC69" si="105">SUM(AB66:AB68)</f>
        <v>104</v>
      </c>
      <c r="AC69" s="9">
        <f t="shared" si="105"/>
        <v>119</v>
      </c>
      <c r="AD69" s="9">
        <f t="shared" ref="AD69" si="106">SUM(AD66:AD68)</f>
        <v>101</v>
      </c>
    </row>
    <row r="70" spans="1:30" ht="13.5" customHeight="1" outlineLevel="2" x14ac:dyDescent="0.3">
      <c r="A70" s="4"/>
      <c r="B70" s="2"/>
      <c r="C70" s="4"/>
      <c r="K70" s="5"/>
      <c r="L70" s="22"/>
    </row>
    <row r="71" spans="1:30" ht="13.5" customHeight="1" outlineLevel="1" x14ac:dyDescent="0.25">
      <c r="A71" s="4" t="s">
        <v>27</v>
      </c>
      <c r="B71" s="4" t="s">
        <v>23</v>
      </c>
      <c r="C71" s="4" t="s">
        <v>23</v>
      </c>
      <c r="D71" s="15">
        <v>21</v>
      </c>
      <c r="E71" s="15">
        <v>22</v>
      </c>
      <c r="F71" s="15">
        <v>24</v>
      </c>
      <c r="G71" s="15">
        <v>30</v>
      </c>
      <c r="H71" s="15">
        <v>31</v>
      </c>
      <c r="I71" s="15">
        <v>22</v>
      </c>
      <c r="J71" s="15">
        <v>19</v>
      </c>
      <c r="K71" s="15">
        <v>20</v>
      </c>
      <c r="L71" s="23">
        <v>17</v>
      </c>
      <c r="M71" s="33">
        <v>20</v>
      </c>
      <c r="N71" s="33">
        <v>23</v>
      </c>
      <c r="O71" s="33">
        <v>22</v>
      </c>
      <c r="P71" s="33">
        <v>26</v>
      </c>
      <c r="Q71" s="33">
        <v>26</v>
      </c>
      <c r="R71" s="33">
        <v>25</v>
      </c>
      <c r="S71" s="33">
        <v>27</v>
      </c>
      <c r="T71" s="33">
        <v>26</v>
      </c>
      <c r="U71" s="33">
        <v>27</v>
      </c>
      <c r="V71" s="33">
        <v>30</v>
      </c>
      <c r="W71" s="33">
        <v>28</v>
      </c>
      <c r="X71" s="33">
        <v>26</v>
      </c>
      <c r="Y71" s="33">
        <v>27</v>
      </c>
      <c r="Z71" s="33">
        <v>33</v>
      </c>
      <c r="AA71" s="33">
        <v>23</v>
      </c>
      <c r="AB71" s="33">
        <v>24</v>
      </c>
      <c r="AC71" s="33">
        <v>19</v>
      </c>
      <c r="AD71" s="33">
        <v>21</v>
      </c>
    </row>
    <row r="72" spans="1:30" ht="13.5" customHeight="1" outlineLevel="1" x14ac:dyDescent="0.3">
      <c r="A72" s="4"/>
      <c r="B72" s="2" t="s">
        <v>36</v>
      </c>
      <c r="C72" s="4"/>
      <c r="D72" s="11">
        <f t="shared" ref="D72:L72" si="107">SUBTOTAL(9,D71:D71)</f>
        <v>21</v>
      </c>
      <c r="E72" s="11">
        <f t="shared" si="107"/>
        <v>22</v>
      </c>
      <c r="F72" s="11">
        <f t="shared" si="107"/>
        <v>24</v>
      </c>
      <c r="G72" s="11">
        <f t="shared" si="107"/>
        <v>30</v>
      </c>
      <c r="H72" s="11">
        <f t="shared" si="107"/>
        <v>31</v>
      </c>
      <c r="I72" s="11">
        <f t="shared" si="107"/>
        <v>22</v>
      </c>
      <c r="J72" s="11">
        <f t="shared" si="107"/>
        <v>19</v>
      </c>
      <c r="K72" s="11">
        <f t="shared" si="107"/>
        <v>20</v>
      </c>
      <c r="L72" s="24">
        <f t="shared" si="107"/>
        <v>17</v>
      </c>
      <c r="M72" s="11">
        <f t="shared" ref="M72:S72" si="108">SUM(M71)</f>
        <v>20</v>
      </c>
      <c r="N72" s="11">
        <f t="shared" si="108"/>
        <v>23</v>
      </c>
      <c r="O72" s="11">
        <f t="shared" si="108"/>
        <v>22</v>
      </c>
      <c r="P72" s="11">
        <f t="shared" si="108"/>
        <v>26</v>
      </c>
      <c r="Q72" s="11">
        <f t="shared" si="108"/>
        <v>26</v>
      </c>
      <c r="R72" s="11">
        <f t="shared" si="108"/>
        <v>25</v>
      </c>
      <c r="S72" s="11">
        <f t="shared" si="108"/>
        <v>27</v>
      </c>
      <c r="T72" s="11">
        <f t="shared" ref="T72:U72" si="109">SUM(T71)</f>
        <v>26</v>
      </c>
      <c r="U72" s="11">
        <f t="shared" si="109"/>
        <v>27</v>
      </c>
      <c r="V72" s="11">
        <f t="shared" ref="V72:W72" si="110">SUM(V71)</f>
        <v>30</v>
      </c>
      <c r="W72" s="11">
        <f t="shared" si="110"/>
        <v>28</v>
      </c>
      <c r="X72" s="11">
        <f t="shared" ref="X72:Y72" si="111">SUM(X71)</f>
        <v>26</v>
      </c>
      <c r="Y72" s="11">
        <f t="shared" si="111"/>
        <v>27</v>
      </c>
      <c r="Z72" s="11">
        <f t="shared" ref="Z72:AA72" si="112">SUM(Z71)</f>
        <v>33</v>
      </c>
      <c r="AA72" s="11">
        <f t="shared" si="112"/>
        <v>23</v>
      </c>
      <c r="AB72" s="11">
        <f t="shared" ref="AB72:AC72" si="113">SUM(AB71)</f>
        <v>24</v>
      </c>
      <c r="AC72" s="11">
        <f t="shared" si="113"/>
        <v>19</v>
      </c>
      <c r="AD72" s="11">
        <f t="shared" ref="AD72" si="114">SUM(AD71)</f>
        <v>21</v>
      </c>
    </row>
    <row r="73" spans="1:30" ht="13.5" customHeight="1" outlineLevel="2" x14ac:dyDescent="0.3">
      <c r="A73" s="4"/>
      <c r="B73" s="2"/>
      <c r="C73" s="4"/>
      <c r="D73" s="6"/>
      <c r="E73" s="6"/>
      <c r="F73" s="6"/>
      <c r="G73" s="6"/>
      <c r="H73" s="6"/>
      <c r="I73" s="6"/>
      <c r="J73" s="6"/>
      <c r="K73" s="6"/>
      <c r="L73" s="22"/>
    </row>
    <row r="74" spans="1:30" ht="13.5" customHeight="1" outlineLevel="2" x14ac:dyDescent="0.25">
      <c r="A74" s="4"/>
      <c r="B74" s="4" t="s">
        <v>18</v>
      </c>
      <c r="C74" s="4"/>
      <c r="D74" s="6"/>
      <c r="E74" s="6"/>
      <c r="F74" s="6"/>
      <c r="G74" s="6"/>
      <c r="H74" s="6"/>
      <c r="I74" s="68"/>
      <c r="J74" s="68"/>
      <c r="K74" s="68"/>
      <c r="L74" s="23"/>
      <c r="M74" s="17"/>
      <c r="N74" s="17"/>
      <c r="O74" s="17"/>
      <c r="P74" s="17"/>
      <c r="Q74" s="17"/>
      <c r="R74" s="17"/>
      <c r="S74" s="17">
        <v>30</v>
      </c>
      <c r="T74" s="17">
        <v>30</v>
      </c>
      <c r="U74" s="17">
        <v>30</v>
      </c>
      <c r="V74" s="17">
        <v>30</v>
      </c>
      <c r="W74" s="17">
        <v>32</v>
      </c>
      <c r="X74" s="17">
        <v>26</v>
      </c>
      <c r="Y74" s="17">
        <v>32</v>
      </c>
      <c r="Z74" s="17">
        <v>36</v>
      </c>
      <c r="AA74" s="17">
        <v>35</v>
      </c>
      <c r="AB74" s="17">
        <v>33</v>
      </c>
      <c r="AC74" s="17">
        <v>37</v>
      </c>
      <c r="AD74" s="17">
        <v>40</v>
      </c>
    </row>
    <row r="75" spans="1:30" ht="13.5" customHeight="1" outlineLevel="2" x14ac:dyDescent="0.3">
      <c r="A75" s="4"/>
      <c r="B75" s="2" t="s">
        <v>63</v>
      </c>
      <c r="C75" s="4"/>
      <c r="D75" s="6"/>
      <c r="E75" s="6"/>
      <c r="F75" s="6"/>
      <c r="G75" s="6"/>
      <c r="H75" s="6"/>
      <c r="I75" s="6"/>
      <c r="J75" s="6"/>
      <c r="K75" s="6"/>
      <c r="L75" s="67"/>
      <c r="S75" s="61">
        <f t="shared" ref="S75:Y75" si="115">SUM(S74)</f>
        <v>30</v>
      </c>
      <c r="T75" s="61">
        <f t="shared" si="115"/>
        <v>30</v>
      </c>
      <c r="U75" s="61">
        <f t="shared" si="115"/>
        <v>30</v>
      </c>
      <c r="V75" s="61">
        <f t="shared" si="115"/>
        <v>30</v>
      </c>
      <c r="W75" s="61">
        <f t="shared" si="115"/>
        <v>32</v>
      </c>
      <c r="X75" s="61">
        <f t="shared" si="115"/>
        <v>26</v>
      </c>
      <c r="Y75" s="61">
        <f t="shared" si="115"/>
        <v>32</v>
      </c>
      <c r="Z75" s="61">
        <f t="shared" ref="Z75:AA75" si="116">SUM(Z74)</f>
        <v>36</v>
      </c>
      <c r="AA75" s="61">
        <f t="shared" si="116"/>
        <v>35</v>
      </c>
      <c r="AB75" s="61">
        <f t="shared" ref="AB75:AC75" si="117">SUM(AB74)</f>
        <v>33</v>
      </c>
      <c r="AC75" s="61">
        <f t="shared" si="117"/>
        <v>37</v>
      </c>
      <c r="AD75" s="61">
        <f t="shared" ref="AD75" si="118">SUM(AD74)</f>
        <v>40</v>
      </c>
    </row>
    <row r="76" spans="1:30" ht="13.5" customHeight="1" outlineLevel="2" x14ac:dyDescent="0.3">
      <c r="A76" s="4"/>
      <c r="B76" s="2"/>
      <c r="C76" s="4"/>
      <c r="D76" s="6"/>
      <c r="E76" s="6"/>
      <c r="F76" s="6"/>
      <c r="G76" s="6"/>
      <c r="H76" s="6"/>
      <c r="I76" s="6"/>
      <c r="J76" s="6"/>
      <c r="K76" s="6"/>
      <c r="L76" s="63"/>
    </row>
    <row r="77" spans="1:30" ht="13.5" customHeight="1" outlineLevel="2" x14ac:dyDescent="0.3">
      <c r="A77" s="4"/>
      <c r="B77" s="2"/>
      <c r="C77" s="4" t="s">
        <v>58</v>
      </c>
      <c r="D77" s="6"/>
      <c r="E77" s="6"/>
      <c r="F77" s="6"/>
      <c r="G77" s="6"/>
      <c r="H77" s="6"/>
      <c r="I77" s="6"/>
      <c r="J77" s="6"/>
      <c r="K77" s="6"/>
      <c r="L77" s="63"/>
      <c r="R77">
        <v>31</v>
      </c>
      <c r="S77">
        <v>27</v>
      </c>
      <c r="T77">
        <v>24</v>
      </c>
      <c r="U77">
        <v>29</v>
      </c>
      <c r="V77">
        <v>20</v>
      </c>
      <c r="W77">
        <v>18</v>
      </c>
      <c r="X77">
        <v>13</v>
      </c>
      <c r="Y77">
        <v>34</v>
      </c>
      <c r="Z77">
        <v>32</v>
      </c>
      <c r="AA77">
        <v>27</v>
      </c>
      <c r="AB77">
        <v>23</v>
      </c>
      <c r="AC77">
        <v>25</v>
      </c>
      <c r="AD77">
        <v>22</v>
      </c>
    </row>
    <row r="78" spans="1:30" ht="13.5" customHeight="1" outlineLevel="1" x14ac:dyDescent="0.25">
      <c r="A78" s="4" t="s">
        <v>27</v>
      </c>
      <c r="B78" s="4" t="s">
        <v>25</v>
      </c>
      <c r="C78" s="4" t="s">
        <v>25</v>
      </c>
      <c r="D78" s="16"/>
      <c r="E78" s="17"/>
      <c r="F78" s="17"/>
      <c r="G78" s="17"/>
      <c r="H78" s="17"/>
      <c r="I78" s="17"/>
      <c r="J78" s="17"/>
      <c r="K78" s="17"/>
      <c r="L78" s="23">
        <v>6</v>
      </c>
      <c r="M78" s="16">
        <v>9</v>
      </c>
      <c r="N78" s="17">
        <v>18</v>
      </c>
      <c r="O78" s="17">
        <v>27</v>
      </c>
      <c r="P78" s="17">
        <v>40</v>
      </c>
      <c r="Q78" s="17">
        <v>49</v>
      </c>
      <c r="R78" s="17">
        <v>22</v>
      </c>
      <c r="S78" s="17">
        <v>21</v>
      </c>
      <c r="T78" s="17">
        <v>24</v>
      </c>
      <c r="U78" s="17">
        <v>18</v>
      </c>
      <c r="V78" s="17">
        <v>20</v>
      </c>
      <c r="W78" s="17">
        <v>21</v>
      </c>
      <c r="X78" s="17">
        <v>23</v>
      </c>
      <c r="Y78" s="17"/>
      <c r="Z78" s="17"/>
      <c r="AA78" s="17"/>
      <c r="AB78" s="17"/>
      <c r="AC78" s="17"/>
      <c r="AD78" s="17"/>
    </row>
    <row r="79" spans="1:30" ht="13.5" customHeight="1" outlineLevel="1" x14ac:dyDescent="0.3">
      <c r="A79" s="4"/>
      <c r="B79" s="2" t="s">
        <v>38</v>
      </c>
      <c r="C79" s="4"/>
      <c r="D79" s="9">
        <f t="shared" ref="D79:L79" si="119">SUBTOTAL(9,D78:D78)</f>
        <v>0</v>
      </c>
      <c r="E79" s="9">
        <f t="shared" si="119"/>
        <v>0</v>
      </c>
      <c r="F79" s="9">
        <f t="shared" si="119"/>
        <v>0</v>
      </c>
      <c r="G79" s="9">
        <f t="shared" si="119"/>
        <v>0</v>
      </c>
      <c r="H79" s="9">
        <f t="shared" si="119"/>
        <v>0</v>
      </c>
      <c r="I79" s="9">
        <f t="shared" si="119"/>
        <v>0</v>
      </c>
      <c r="J79" s="9">
        <f t="shared" si="119"/>
        <v>0</v>
      </c>
      <c r="K79" s="9">
        <f t="shared" si="119"/>
        <v>0</v>
      </c>
      <c r="L79" s="24">
        <f t="shared" si="119"/>
        <v>6</v>
      </c>
      <c r="M79" s="9">
        <f>SUM(M78)</f>
        <v>9</v>
      </c>
      <c r="N79" s="9">
        <f>SUM(N78)</f>
        <v>18</v>
      </c>
      <c r="O79" s="9">
        <f>SUM(O78)</f>
        <v>27</v>
      </c>
      <c r="P79" s="9">
        <f>SUM(P78)</f>
        <v>40</v>
      </c>
      <c r="Q79" s="9">
        <f>SUM(Q78)</f>
        <v>49</v>
      </c>
      <c r="R79" s="9">
        <f t="shared" ref="R79:X79" si="120">SUM(R77:R78)</f>
        <v>53</v>
      </c>
      <c r="S79" s="9">
        <f t="shared" si="120"/>
        <v>48</v>
      </c>
      <c r="T79" s="9">
        <f t="shared" si="120"/>
        <v>48</v>
      </c>
      <c r="U79" s="9">
        <f t="shared" si="120"/>
        <v>47</v>
      </c>
      <c r="V79" s="9">
        <f t="shared" si="120"/>
        <v>40</v>
      </c>
      <c r="W79" s="9">
        <f t="shared" si="120"/>
        <v>39</v>
      </c>
      <c r="X79" s="9">
        <f t="shared" si="120"/>
        <v>36</v>
      </c>
      <c r="Y79" s="9">
        <f t="shared" ref="Y79:Z79" si="121">SUM(Y77:Y78)</f>
        <v>34</v>
      </c>
      <c r="Z79" s="9">
        <f t="shared" si="121"/>
        <v>32</v>
      </c>
      <c r="AA79" s="9">
        <f t="shared" ref="AA79:AB79" si="122">SUM(AA77:AA78)</f>
        <v>27</v>
      </c>
      <c r="AB79" s="9">
        <f t="shared" si="122"/>
        <v>23</v>
      </c>
      <c r="AC79" s="9">
        <f t="shared" ref="AC79:AD79" si="123">SUM(AC77:AC78)</f>
        <v>25</v>
      </c>
      <c r="AD79" s="9">
        <f t="shared" si="123"/>
        <v>22</v>
      </c>
    </row>
    <row r="80" spans="1:30" ht="13.5" customHeight="1" outlineLevel="2" x14ac:dyDescent="0.3">
      <c r="A80" s="4"/>
      <c r="B80" s="2"/>
      <c r="C80" s="4"/>
      <c r="L80" s="22"/>
    </row>
    <row r="81" spans="1:30" ht="13.5" hidden="1" customHeight="1" outlineLevel="2" x14ac:dyDescent="0.3">
      <c r="A81" s="4"/>
      <c r="B81" s="2"/>
      <c r="C81" s="4" t="s">
        <v>59</v>
      </c>
      <c r="L81" s="30"/>
      <c r="R81">
        <v>33</v>
      </c>
    </row>
    <row r="82" spans="1:30" ht="13.5" hidden="1" customHeight="1" outlineLevel="2" x14ac:dyDescent="0.25">
      <c r="A82" s="4" t="s">
        <v>27</v>
      </c>
      <c r="B82" s="4" t="s">
        <v>26</v>
      </c>
      <c r="C82" s="4" t="s">
        <v>26</v>
      </c>
      <c r="D82" s="5">
        <v>33</v>
      </c>
      <c r="E82" s="5">
        <v>32</v>
      </c>
      <c r="F82" s="5">
        <v>35</v>
      </c>
      <c r="G82" s="5">
        <v>6</v>
      </c>
      <c r="H82" s="5">
        <v>22</v>
      </c>
      <c r="I82" s="5">
        <v>20</v>
      </c>
      <c r="J82" s="5">
        <v>17</v>
      </c>
      <c r="K82" s="5">
        <v>13</v>
      </c>
    </row>
    <row r="83" spans="1:30" ht="13.5" customHeight="1" outlineLevel="2" x14ac:dyDescent="0.25">
      <c r="A83" s="4" t="s">
        <v>27</v>
      </c>
      <c r="B83" s="4" t="s">
        <v>26</v>
      </c>
      <c r="C83" s="4" t="s">
        <v>28</v>
      </c>
      <c r="L83" s="22">
        <v>10</v>
      </c>
      <c r="M83">
        <v>12</v>
      </c>
      <c r="N83">
        <v>14</v>
      </c>
      <c r="O83" s="17">
        <v>13</v>
      </c>
      <c r="P83" s="17">
        <v>18</v>
      </c>
      <c r="Q83" s="17">
        <v>22</v>
      </c>
      <c r="R83" s="17">
        <v>24</v>
      </c>
      <c r="S83" s="17">
        <v>55</v>
      </c>
      <c r="T83" s="17">
        <v>54</v>
      </c>
      <c r="U83" s="17">
        <v>52</v>
      </c>
      <c r="V83" s="17">
        <v>52</v>
      </c>
      <c r="W83" s="17">
        <v>51</v>
      </c>
      <c r="X83" s="17">
        <v>47</v>
      </c>
      <c r="Y83" s="17">
        <v>39</v>
      </c>
      <c r="Z83" s="17">
        <v>44</v>
      </c>
      <c r="AA83" s="17">
        <v>47</v>
      </c>
      <c r="AB83" s="17">
        <v>43</v>
      </c>
      <c r="AC83" s="17">
        <v>43</v>
      </c>
      <c r="AD83" s="17">
        <v>37</v>
      </c>
    </row>
    <row r="84" spans="1:30" ht="13.5" hidden="1" customHeight="1" outlineLevel="1" x14ac:dyDescent="0.25">
      <c r="A84" s="4" t="s">
        <v>27</v>
      </c>
      <c r="B84" s="4" t="s">
        <v>26</v>
      </c>
      <c r="C84" s="4" t="s">
        <v>29</v>
      </c>
      <c r="D84" s="13"/>
      <c r="E84" s="14"/>
      <c r="F84" s="14"/>
      <c r="G84" s="14"/>
      <c r="H84" s="14"/>
      <c r="I84" s="14"/>
      <c r="J84" s="14"/>
      <c r="K84" s="14"/>
      <c r="L84" s="23">
        <v>3</v>
      </c>
      <c r="M84" s="16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ht="13.5" customHeight="1" outlineLevel="1" x14ac:dyDescent="0.3">
      <c r="A85" s="7"/>
      <c r="B85" s="3" t="s">
        <v>39</v>
      </c>
      <c r="C85" s="7"/>
      <c r="D85" s="9">
        <f t="shared" ref="D85:L85" si="124">SUBTOTAL(9,D82:D84)</f>
        <v>33</v>
      </c>
      <c r="E85" s="9">
        <f t="shared" si="124"/>
        <v>32</v>
      </c>
      <c r="F85" s="9">
        <f t="shared" si="124"/>
        <v>35</v>
      </c>
      <c r="G85" s="9">
        <f t="shared" si="124"/>
        <v>6</v>
      </c>
      <c r="H85" s="9">
        <f t="shared" si="124"/>
        <v>22</v>
      </c>
      <c r="I85" s="9">
        <f t="shared" si="124"/>
        <v>20</v>
      </c>
      <c r="J85" s="9">
        <f t="shared" si="124"/>
        <v>17</v>
      </c>
      <c r="K85" s="9">
        <f t="shared" si="124"/>
        <v>13</v>
      </c>
      <c r="L85" s="29">
        <f t="shared" si="124"/>
        <v>13</v>
      </c>
      <c r="M85" s="9">
        <f>SUM(M83:M84)</f>
        <v>12</v>
      </c>
      <c r="N85" s="9">
        <f>SUM(N83:N84)</f>
        <v>14</v>
      </c>
      <c r="O85" s="9">
        <f>SUM(O83:O84)</f>
        <v>13</v>
      </c>
      <c r="P85" s="9">
        <f>SUM(P83:P84)</f>
        <v>18</v>
      </c>
      <c r="Q85" s="9">
        <f>SUM(Q83:Q84)</f>
        <v>22</v>
      </c>
      <c r="R85" s="9">
        <f t="shared" ref="R85:X85" si="125">SUM(R81:R84)</f>
        <v>57</v>
      </c>
      <c r="S85" s="9">
        <f t="shared" si="125"/>
        <v>55</v>
      </c>
      <c r="T85" s="9">
        <f t="shared" si="125"/>
        <v>54</v>
      </c>
      <c r="U85" s="9">
        <f t="shared" si="125"/>
        <v>52</v>
      </c>
      <c r="V85" s="9">
        <f t="shared" si="125"/>
        <v>52</v>
      </c>
      <c r="W85" s="9">
        <f t="shared" si="125"/>
        <v>51</v>
      </c>
      <c r="X85" s="9">
        <f t="shared" si="125"/>
        <v>47</v>
      </c>
      <c r="Y85" s="9">
        <f t="shared" ref="Y85:Z85" si="126">SUM(Y81:Y84)</f>
        <v>39</v>
      </c>
      <c r="Z85" s="9">
        <f t="shared" si="126"/>
        <v>44</v>
      </c>
      <c r="AA85" s="9">
        <f t="shared" ref="AA85:AB85" si="127">SUM(AA81:AA84)</f>
        <v>47</v>
      </c>
      <c r="AB85" s="9">
        <f t="shared" si="127"/>
        <v>43</v>
      </c>
      <c r="AC85" s="9">
        <f t="shared" ref="AC85:AD85" si="128">SUM(AC81:AC84)</f>
        <v>43</v>
      </c>
      <c r="AD85" s="9">
        <f t="shared" si="128"/>
        <v>37</v>
      </c>
    </row>
    <row r="86" spans="1:30" ht="13.5" customHeight="1" outlineLevel="1" x14ac:dyDescent="0.3">
      <c r="A86" s="7"/>
      <c r="B86" s="3"/>
      <c r="C86" s="7"/>
      <c r="L86" s="30"/>
    </row>
    <row r="87" spans="1:30" ht="13.5" customHeight="1" outlineLevel="1" x14ac:dyDescent="0.3">
      <c r="A87" s="7"/>
      <c r="B87" s="3" t="s">
        <v>31</v>
      </c>
      <c r="C87" s="7"/>
      <c r="D87" s="9">
        <f>SUBTOTAL(9,D56:D84)</f>
        <v>205</v>
      </c>
      <c r="E87" s="9">
        <f t="shared" ref="E87:L87" si="129">SUBTOTAL(9,E56:E84)</f>
        <v>206</v>
      </c>
      <c r="F87" s="9">
        <f t="shared" si="129"/>
        <v>221</v>
      </c>
      <c r="G87" s="9">
        <f t="shared" si="129"/>
        <v>225</v>
      </c>
      <c r="H87" s="9">
        <f t="shared" si="129"/>
        <v>301</v>
      </c>
      <c r="I87" s="9">
        <f t="shared" si="129"/>
        <v>279</v>
      </c>
      <c r="J87" s="9">
        <f t="shared" si="129"/>
        <v>257</v>
      </c>
      <c r="K87" s="9">
        <f t="shared" si="129"/>
        <v>245</v>
      </c>
      <c r="L87" s="27">
        <f t="shared" si="129"/>
        <v>268</v>
      </c>
      <c r="M87" s="9">
        <f>SUM(M85+M79+M72+M69+M64+M61+M57)</f>
        <v>291</v>
      </c>
      <c r="N87" s="9">
        <f>SUM(N85+N79+N72+N69+N64+N61+N57)</f>
        <v>317</v>
      </c>
      <c r="O87" s="9">
        <f>SUM(O85+O79+O72+O69+O64+O61+O57)</f>
        <v>319</v>
      </c>
      <c r="P87" s="9">
        <f>SUM(P85+P79+P72+P69+P64+P61+P57+P54)</f>
        <v>370</v>
      </c>
      <c r="Q87" s="9">
        <f>SUM(Q85+Q79+Q72+Q69+Q64+Q61+Q57+Q54)</f>
        <v>407</v>
      </c>
      <c r="R87" s="9">
        <f>SUM(R85+R79+R72+R69+R64+R61+R57+R54)</f>
        <v>451</v>
      </c>
      <c r="S87" s="9">
        <f t="shared" ref="S87:X87" si="130">SUM(S85+S79+S72+S69+S64+S61+S57+S54+S75)</f>
        <v>423</v>
      </c>
      <c r="T87" s="9">
        <f t="shared" si="130"/>
        <v>421</v>
      </c>
      <c r="U87" s="9">
        <f t="shared" si="130"/>
        <v>420</v>
      </c>
      <c r="V87" s="9">
        <f t="shared" si="130"/>
        <v>400</v>
      </c>
      <c r="W87" s="9">
        <f t="shared" si="130"/>
        <v>405</v>
      </c>
      <c r="X87" s="9">
        <f t="shared" si="130"/>
        <v>376</v>
      </c>
      <c r="Y87" s="9">
        <f t="shared" ref="Y87:Z87" si="131">SUM(Y85+Y79+Y72+Y69+Y64+Y61+Y57+Y54+Y75)</f>
        <v>384</v>
      </c>
      <c r="Z87" s="9">
        <f t="shared" si="131"/>
        <v>392</v>
      </c>
      <c r="AA87" s="9">
        <f t="shared" ref="AA87:AB87" si="132">SUM(AA85+AA79+AA72+AA69+AA64+AA61+AA57+AA54+AA75)</f>
        <v>371</v>
      </c>
      <c r="AB87" s="9">
        <f t="shared" si="132"/>
        <v>359</v>
      </c>
      <c r="AC87" s="9">
        <f t="shared" ref="AC87:AD87" si="133">SUM(AC85+AC79+AC72+AC69+AC64+AC61+AC57+AC54+AC75)</f>
        <v>369</v>
      </c>
      <c r="AD87" s="9">
        <f t="shared" si="133"/>
        <v>346</v>
      </c>
    </row>
    <row r="88" spans="1:30" ht="13.5" customHeight="1" outlineLevel="1" x14ac:dyDescent="0.3">
      <c r="A88" s="7"/>
      <c r="B88" s="3" t="s">
        <v>40</v>
      </c>
      <c r="C88" s="7"/>
      <c r="D88" s="9"/>
      <c r="E88" s="18">
        <f>SUM(E87/D87)-1</f>
        <v>4.8780487804878092E-3</v>
      </c>
      <c r="F88" s="18">
        <f t="shared" ref="F88:K88" si="134">SUM(F87/E87)-1</f>
        <v>7.2815533980582492E-2</v>
      </c>
      <c r="G88" s="18">
        <f t="shared" si="134"/>
        <v>1.8099547511312153E-2</v>
      </c>
      <c r="H88" s="18">
        <f t="shared" si="134"/>
        <v>0.33777777777777773</v>
      </c>
      <c r="I88" s="18">
        <f t="shared" si="134"/>
        <v>-7.3089700996677776E-2</v>
      </c>
      <c r="J88" s="18">
        <f t="shared" si="134"/>
        <v>-7.8853046594982046E-2</v>
      </c>
      <c r="K88" s="18">
        <f t="shared" si="134"/>
        <v>-4.6692607003890996E-2</v>
      </c>
      <c r="L88" s="28">
        <f t="shared" ref="L88:AD88" si="135">SUM(L87/K87)-1</f>
        <v>9.3877551020408179E-2</v>
      </c>
      <c r="M88" s="28">
        <f t="shared" si="135"/>
        <v>8.582089552238803E-2</v>
      </c>
      <c r="N88" s="28">
        <f t="shared" si="135"/>
        <v>8.9347079037800592E-2</v>
      </c>
      <c r="O88" s="28">
        <f t="shared" si="135"/>
        <v>6.3091482649841879E-3</v>
      </c>
      <c r="P88" s="28">
        <f t="shared" si="135"/>
        <v>0.15987460815047028</v>
      </c>
      <c r="Q88" s="28">
        <f t="shared" si="135"/>
        <v>0.10000000000000009</v>
      </c>
      <c r="R88" s="28">
        <f t="shared" si="135"/>
        <v>0.10810810810810811</v>
      </c>
      <c r="S88" s="28">
        <f t="shared" si="135"/>
        <v>-6.2084257206208471E-2</v>
      </c>
      <c r="T88" s="28">
        <f t="shared" si="135"/>
        <v>-4.7281323877068626E-3</v>
      </c>
      <c r="U88" s="28">
        <f t="shared" si="135"/>
        <v>-2.3752969121140222E-3</v>
      </c>
      <c r="V88" s="28">
        <f t="shared" si="135"/>
        <v>-4.7619047619047672E-2</v>
      </c>
      <c r="W88" s="28">
        <f t="shared" si="135"/>
        <v>1.2499999999999956E-2</v>
      </c>
      <c r="X88" s="28">
        <f t="shared" si="135"/>
        <v>-7.1604938271604968E-2</v>
      </c>
      <c r="Y88" s="28">
        <f t="shared" si="135"/>
        <v>2.1276595744680771E-2</v>
      </c>
      <c r="Z88" s="28">
        <f t="shared" si="135"/>
        <v>2.0833333333333259E-2</v>
      </c>
      <c r="AA88" s="28">
        <f t="shared" si="135"/>
        <v>-5.3571428571428603E-2</v>
      </c>
      <c r="AB88" s="28">
        <f t="shared" si="135"/>
        <v>-3.2345013477088957E-2</v>
      </c>
      <c r="AC88" s="28">
        <f t="shared" si="135"/>
        <v>2.7855153203342642E-2</v>
      </c>
      <c r="AD88" s="28">
        <f t="shared" si="135"/>
        <v>-6.2330623306233068E-2</v>
      </c>
    </row>
    <row r="89" spans="1:30" ht="13" x14ac:dyDescent="0.3">
      <c r="A89" s="7"/>
      <c r="B89" s="3"/>
      <c r="C89" s="7"/>
      <c r="L89" s="30"/>
    </row>
    <row r="90" spans="1:30" ht="13" x14ac:dyDescent="0.3">
      <c r="A90" s="7"/>
      <c r="B90" s="3" t="s">
        <v>41</v>
      </c>
      <c r="C90" s="7"/>
      <c r="D90" s="9">
        <f>SUBTOTAL(9,D6:D84)</f>
        <v>485</v>
      </c>
      <c r="E90" s="9">
        <f>SUBTOTAL(9,E6:E84)</f>
        <v>519.11785714285713</v>
      </c>
      <c r="F90" s="9">
        <f t="shared" ref="F90:V90" si="136">SUM(F87+F45)</f>
        <v>572</v>
      </c>
      <c r="G90" s="9">
        <f t="shared" si="136"/>
        <v>644</v>
      </c>
      <c r="H90" s="9">
        <f t="shared" si="136"/>
        <v>743</v>
      </c>
      <c r="I90" s="9">
        <f t="shared" si="136"/>
        <v>715</v>
      </c>
      <c r="J90" s="9">
        <f t="shared" si="136"/>
        <v>626</v>
      </c>
      <c r="K90" s="9">
        <f t="shared" si="136"/>
        <v>590</v>
      </c>
      <c r="L90" s="9">
        <f t="shared" si="136"/>
        <v>601</v>
      </c>
      <c r="M90" s="9">
        <f t="shared" si="136"/>
        <v>618</v>
      </c>
      <c r="N90" s="9">
        <f t="shared" si="136"/>
        <v>638</v>
      </c>
      <c r="O90" s="9">
        <f t="shared" si="136"/>
        <v>620</v>
      </c>
      <c r="P90" s="9">
        <f t="shared" si="136"/>
        <v>687</v>
      </c>
      <c r="Q90" s="9">
        <f t="shared" si="136"/>
        <v>712</v>
      </c>
      <c r="R90" s="9">
        <f t="shared" si="136"/>
        <v>788</v>
      </c>
      <c r="S90" s="9">
        <f t="shared" si="136"/>
        <v>855</v>
      </c>
      <c r="T90" s="9">
        <f t="shared" si="136"/>
        <v>853</v>
      </c>
      <c r="U90" s="9">
        <f t="shared" si="136"/>
        <v>799</v>
      </c>
      <c r="V90" s="9">
        <f t="shared" si="136"/>
        <v>757</v>
      </c>
      <c r="W90" s="9">
        <f t="shared" ref="W90:X90" si="137">SUM(W87+W45)</f>
        <v>789</v>
      </c>
      <c r="X90" s="9">
        <f t="shared" si="137"/>
        <v>746</v>
      </c>
      <c r="Y90" s="9">
        <f t="shared" ref="Y90:AA90" si="138">SUM(Y87+Y45)</f>
        <v>767</v>
      </c>
      <c r="Z90" s="9">
        <f t="shared" si="138"/>
        <v>800</v>
      </c>
      <c r="AA90" s="9">
        <f t="shared" si="138"/>
        <v>774</v>
      </c>
      <c r="AB90" s="9">
        <f t="shared" ref="AB90:AC90" si="139">SUM(AB87+AB45)</f>
        <v>754</v>
      </c>
      <c r="AC90" s="9">
        <f t="shared" si="139"/>
        <v>764</v>
      </c>
      <c r="AD90" s="9">
        <f t="shared" ref="AD90" si="140">SUM(AD87+AD45)</f>
        <v>705</v>
      </c>
    </row>
    <row r="91" spans="1:30" ht="13" x14ac:dyDescent="0.3">
      <c r="B91" s="3" t="s">
        <v>40</v>
      </c>
      <c r="E91" s="18">
        <f t="shared" ref="E91:AD91" si="141">SUM(E92/D92)-1</f>
        <v>7.0103092783505128E-2</v>
      </c>
      <c r="F91" s="18">
        <f t="shared" si="141"/>
        <v>0.10211946050096343</v>
      </c>
      <c r="G91" s="18">
        <f t="shared" si="141"/>
        <v>0.12587412587412583</v>
      </c>
      <c r="H91" s="18">
        <f t="shared" si="141"/>
        <v>0.15372670807453415</v>
      </c>
      <c r="I91" s="18">
        <f t="shared" si="141"/>
        <v>-3.7685060565275874E-2</v>
      </c>
      <c r="J91" s="18">
        <f t="shared" si="141"/>
        <v>-0.12447552447552446</v>
      </c>
      <c r="K91" s="18">
        <f t="shared" si="141"/>
        <v>-5.7507987220447254E-2</v>
      </c>
      <c r="L91" s="28">
        <f t="shared" si="141"/>
        <v>1.8644067796610209E-2</v>
      </c>
      <c r="M91" s="28">
        <f t="shared" si="141"/>
        <v>2.8286189683860208E-2</v>
      </c>
      <c r="N91" s="28">
        <f t="shared" si="141"/>
        <v>3.2362459546925626E-2</v>
      </c>
      <c r="O91" s="28">
        <f t="shared" si="141"/>
        <v>-2.8213166144200663E-2</v>
      </c>
      <c r="P91" s="28">
        <f t="shared" si="141"/>
        <v>0.10806451612903234</v>
      </c>
      <c r="Q91" s="28">
        <f t="shared" si="141"/>
        <v>3.6390101892285198E-2</v>
      </c>
      <c r="R91" s="28">
        <f t="shared" si="141"/>
        <v>0.10674157303370779</v>
      </c>
      <c r="S91" s="28">
        <f t="shared" si="141"/>
        <v>8.5025380710659793E-2</v>
      </c>
      <c r="T91" s="28">
        <f t="shared" si="141"/>
        <v>-2.3391812865497519E-3</v>
      </c>
      <c r="U91" s="28">
        <f t="shared" si="141"/>
        <v>-6.3305978898007043E-2</v>
      </c>
      <c r="V91" s="28">
        <f t="shared" si="141"/>
        <v>-5.2565707133917394E-2</v>
      </c>
      <c r="W91" s="28">
        <f t="shared" si="141"/>
        <v>4.2272126816380373E-2</v>
      </c>
      <c r="X91" s="28">
        <f t="shared" si="141"/>
        <v>-5.4499366286438478E-2</v>
      </c>
      <c r="Y91" s="28">
        <f t="shared" si="141"/>
        <v>2.815013404825728E-2</v>
      </c>
      <c r="Z91" s="28">
        <f t="shared" si="141"/>
        <v>4.3024771838331199E-2</v>
      </c>
      <c r="AA91" s="28">
        <f t="shared" si="141"/>
        <v>-3.2499999999999973E-2</v>
      </c>
      <c r="AB91" s="28">
        <f t="shared" si="141"/>
        <v>-2.5839793281653756E-2</v>
      </c>
      <c r="AC91" s="28">
        <f t="shared" si="141"/>
        <v>1.3262599469495928E-2</v>
      </c>
      <c r="AD91" s="28">
        <f t="shared" si="141"/>
        <v>-7.722513089005234E-2</v>
      </c>
    </row>
    <row r="92" spans="1:30" x14ac:dyDescent="0.25">
      <c r="D92" s="19">
        <v>485</v>
      </c>
      <c r="E92" s="19">
        <v>519</v>
      </c>
      <c r="F92" s="19">
        <v>572</v>
      </c>
      <c r="G92" s="19">
        <v>644</v>
      </c>
      <c r="H92" s="19">
        <v>743</v>
      </c>
      <c r="I92" s="19">
        <v>715</v>
      </c>
      <c r="J92" s="19">
        <v>626</v>
      </c>
      <c r="K92" s="19">
        <v>590</v>
      </c>
      <c r="L92" s="37">
        <v>601</v>
      </c>
      <c r="M92" s="19">
        <v>618</v>
      </c>
      <c r="N92" s="19">
        <v>638</v>
      </c>
      <c r="O92" s="19">
        <v>620</v>
      </c>
      <c r="P92" s="19">
        <v>687</v>
      </c>
      <c r="Q92" s="19">
        <v>712</v>
      </c>
      <c r="R92" s="19">
        <v>788</v>
      </c>
      <c r="S92" s="19">
        <v>855</v>
      </c>
      <c r="T92" s="19">
        <v>853</v>
      </c>
      <c r="U92" s="19">
        <v>799</v>
      </c>
      <c r="V92" s="19">
        <v>757</v>
      </c>
      <c r="W92" s="19">
        <v>789</v>
      </c>
      <c r="X92" s="19">
        <v>746</v>
      </c>
      <c r="Y92" s="19">
        <v>767</v>
      </c>
      <c r="Z92" s="19">
        <v>800</v>
      </c>
      <c r="AA92" s="19">
        <v>774</v>
      </c>
      <c r="AB92" s="19">
        <v>754</v>
      </c>
      <c r="AC92" s="19">
        <v>764</v>
      </c>
      <c r="AD92" s="19">
        <v>705</v>
      </c>
    </row>
    <row r="93" spans="1:30" ht="13" x14ac:dyDescent="0.3">
      <c r="B93" s="61" t="s">
        <v>87</v>
      </c>
      <c r="D93" s="19"/>
      <c r="E93" s="19"/>
      <c r="F93" s="19"/>
      <c r="G93" s="19"/>
      <c r="H93" s="19"/>
      <c r="I93" s="19"/>
      <c r="J93" s="19"/>
      <c r="K93" s="19"/>
      <c r="L93" s="37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</row>
    <row r="94" spans="1:30" hidden="1" x14ac:dyDescent="0.25">
      <c r="B94" s="20" t="s">
        <v>42</v>
      </c>
    </row>
    <row r="95" spans="1:30" hidden="1" x14ac:dyDescent="0.25">
      <c r="B95" s="62" t="s">
        <v>60</v>
      </c>
    </row>
    <row r="96" spans="1:30" x14ac:dyDescent="0.25">
      <c r="B96" s="62" t="s">
        <v>64</v>
      </c>
    </row>
  </sheetData>
  <phoneticPr fontId="0" type="noConversion"/>
  <printOptions gridLines="1"/>
  <pageMargins left="0.5" right="0.5" top="0.5" bottom="0.25" header="0.25" footer="0.25"/>
  <pageSetup scale="90" fitToHeight="2" orientation="landscape" r:id="rId1"/>
  <headerFooter>
    <oddHeader>&amp;C&amp;Z&amp;F</oddHeader>
    <oddFooter xml:space="preserve">&amp;C
</oddFooter>
  </headerFooter>
  <rowBreaks count="1" manualBreakCount="1">
    <brk id="50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workbookViewId="0">
      <selection activeCell="G31" sqref="G31"/>
    </sheetView>
  </sheetViews>
  <sheetFormatPr defaultRowHeight="12.5" x14ac:dyDescent="0.25"/>
  <sheetData>
    <row r="1" spans="1:10" ht="13" x14ac:dyDescent="0.3">
      <c r="A1" s="50" t="s">
        <v>49</v>
      </c>
      <c r="E1" s="50" t="s">
        <v>50</v>
      </c>
      <c r="I1" s="51" t="s">
        <v>51</v>
      </c>
      <c r="J1" s="53" t="s">
        <v>55</v>
      </c>
    </row>
    <row r="2" spans="1:10" x14ac:dyDescent="0.25">
      <c r="A2" s="1" t="s">
        <v>1</v>
      </c>
      <c r="B2" s="1" t="s">
        <v>2</v>
      </c>
      <c r="C2" s="35" t="s">
        <v>46</v>
      </c>
      <c r="E2" s="1" t="s">
        <v>1</v>
      </c>
      <c r="F2" s="1" t="s">
        <v>2</v>
      </c>
      <c r="G2" s="43" t="s">
        <v>46</v>
      </c>
      <c r="I2" s="52"/>
      <c r="J2" s="52"/>
    </row>
    <row r="3" spans="1:10" x14ac:dyDescent="0.25">
      <c r="E3" s="42" t="s">
        <v>48</v>
      </c>
      <c r="F3" s="42" t="s">
        <v>48</v>
      </c>
      <c r="G3" s="45">
        <v>8</v>
      </c>
      <c r="I3" s="52"/>
      <c r="J3" s="52"/>
    </row>
    <row r="4" spans="1:10" ht="13" x14ac:dyDescent="0.3">
      <c r="E4" s="38" t="s">
        <v>47</v>
      </c>
      <c r="F4" s="39"/>
      <c r="G4" s="46">
        <f>G3</f>
        <v>8</v>
      </c>
      <c r="I4" s="54">
        <f>G4</f>
        <v>8</v>
      </c>
      <c r="J4" s="55" t="s">
        <v>48</v>
      </c>
    </row>
    <row r="5" spans="1:10" x14ac:dyDescent="0.25">
      <c r="E5" s="39"/>
      <c r="F5" s="39"/>
      <c r="G5" s="44"/>
      <c r="I5" s="54"/>
      <c r="J5" s="54"/>
    </row>
    <row r="6" spans="1:10" x14ac:dyDescent="0.25">
      <c r="A6" s="4" t="s">
        <v>13</v>
      </c>
      <c r="B6" s="4" t="s">
        <v>13</v>
      </c>
      <c r="C6" s="31">
        <v>53</v>
      </c>
      <c r="E6" s="4" t="s">
        <v>13</v>
      </c>
      <c r="F6" s="4" t="s">
        <v>13</v>
      </c>
      <c r="G6" s="33">
        <v>23</v>
      </c>
      <c r="I6" s="54">
        <f>G6+C6</f>
        <v>76</v>
      </c>
      <c r="J6" s="55" t="s">
        <v>13</v>
      </c>
    </row>
    <row r="7" spans="1:10" x14ac:dyDescent="0.25">
      <c r="A7" s="4" t="s">
        <v>13</v>
      </c>
      <c r="B7" s="4" t="s">
        <v>14</v>
      </c>
      <c r="C7" s="17">
        <v>7</v>
      </c>
      <c r="I7" s="54">
        <f>G7+C7</f>
        <v>7</v>
      </c>
      <c r="J7" s="55" t="s">
        <v>52</v>
      </c>
    </row>
    <row r="8" spans="1:10" ht="13" x14ac:dyDescent="0.3">
      <c r="A8" s="2" t="s">
        <v>32</v>
      </c>
      <c r="B8" s="4"/>
      <c r="C8" s="9">
        <f>SUM(C6:C7)</f>
        <v>60</v>
      </c>
      <c r="E8" s="2" t="s">
        <v>32</v>
      </c>
      <c r="F8" s="4"/>
      <c r="G8" s="32">
        <f>SUM(G6)</f>
        <v>23</v>
      </c>
      <c r="I8" s="54"/>
      <c r="J8" s="54"/>
    </row>
    <row r="9" spans="1:10" ht="13" x14ac:dyDescent="0.3">
      <c r="A9" s="2"/>
      <c r="B9" s="4"/>
      <c r="E9" s="2"/>
      <c r="F9" s="4"/>
      <c r="I9" s="54"/>
      <c r="J9" s="54"/>
    </row>
    <row r="10" spans="1:10" x14ac:dyDescent="0.25">
      <c r="A10" s="4" t="s">
        <v>15</v>
      </c>
      <c r="B10" s="4" t="s">
        <v>16</v>
      </c>
      <c r="C10" s="31">
        <v>7</v>
      </c>
      <c r="E10" s="4" t="s">
        <v>15</v>
      </c>
      <c r="F10" s="4" t="s">
        <v>16</v>
      </c>
      <c r="G10" s="31">
        <v>24</v>
      </c>
      <c r="I10" s="54">
        <f>G10+C10</f>
        <v>31</v>
      </c>
      <c r="J10" s="55" t="s">
        <v>16</v>
      </c>
    </row>
    <row r="11" spans="1:10" x14ac:dyDescent="0.25">
      <c r="A11" s="4" t="s">
        <v>15</v>
      </c>
      <c r="B11" s="4" t="s">
        <v>18</v>
      </c>
      <c r="C11" s="33">
        <v>17</v>
      </c>
      <c r="E11" s="4" t="s">
        <v>15</v>
      </c>
      <c r="F11" s="4" t="s">
        <v>18</v>
      </c>
      <c r="G11" s="33">
        <v>25</v>
      </c>
      <c r="I11" s="54">
        <f>G11+C11</f>
        <v>42</v>
      </c>
      <c r="J11" s="55" t="s">
        <v>18</v>
      </c>
    </row>
    <row r="12" spans="1:10" ht="26" x14ac:dyDescent="0.3">
      <c r="A12" s="2" t="s">
        <v>33</v>
      </c>
      <c r="B12" s="4"/>
      <c r="C12" s="32">
        <f>SUM(C10:C11)</f>
        <v>24</v>
      </c>
      <c r="E12" s="2" t="s">
        <v>33</v>
      </c>
      <c r="F12" s="4"/>
      <c r="G12" s="32">
        <f>SUM(G10:G11)</f>
        <v>49</v>
      </c>
      <c r="I12" s="54"/>
      <c r="J12" s="54"/>
    </row>
    <row r="13" spans="1:10" ht="13" x14ac:dyDescent="0.3">
      <c r="A13" s="2"/>
      <c r="B13" s="4"/>
      <c r="E13" s="2"/>
      <c r="F13" s="4"/>
      <c r="I13" s="54"/>
      <c r="J13" s="54"/>
    </row>
    <row r="14" spans="1:10" x14ac:dyDescent="0.25">
      <c r="A14" s="4" t="s">
        <v>19</v>
      </c>
      <c r="B14" s="4" t="s">
        <v>19</v>
      </c>
      <c r="C14" s="33">
        <v>54</v>
      </c>
      <c r="E14" s="4" t="s">
        <v>19</v>
      </c>
      <c r="F14" s="4" t="s">
        <v>19</v>
      </c>
      <c r="G14" s="33">
        <v>75</v>
      </c>
      <c r="I14" s="54">
        <f>G14+C14</f>
        <v>129</v>
      </c>
      <c r="J14" s="55" t="s">
        <v>19</v>
      </c>
    </row>
    <row r="15" spans="1:10" ht="13" x14ac:dyDescent="0.3">
      <c r="A15" s="2" t="s">
        <v>34</v>
      </c>
      <c r="B15" s="4"/>
      <c r="C15" s="11">
        <f>SUM(C14)</f>
        <v>54</v>
      </c>
      <c r="E15" s="2" t="s">
        <v>34</v>
      </c>
      <c r="F15" s="4"/>
      <c r="G15" s="11">
        <f>SUM(G14)</f>
        <v>75</v>
      </c>
      <c r="I15" s="54"/>
      <c r="J15" s="54"/>
    </row>
    <row r="16" spans="1:10" ht="13" x14ac:dyDescent="0.3">
      <c r="A16" s="2"/>
      <c r="B16" s="4"/>
      <c r="E16" s="2"/>
      <c r="F16" s="4"/>
      <c r="I16" s="54"/>
      <c r="J16" s="54"/>
    </row>
    <row r="17" spans="1:10" x14ac:dyDescent="0.25">
      <c r="A17" s="4" t="s">
        <v>20</v>
      </c>
      <c r="B17" s="4" t="s">
        <v>21</v>
      </c>
      <c r="C17">
        <v>18</v>
      </c>
      <c r="E17" s="4" t="s">
        <v>20</v>
      </c>
      <c r="F17" s="4" t="s">
        <v>21</v>
      </c>
      <c r="G17">
        <v>38</v>
      </c>
      <c r="I17" s="54">
        <f>G17+C17</f>
        <v>56</v>
      </c>
      <c r="J17" s="55" t="s">
        <v>21</v>
      </c>
    </row>
    <row r="18" spans="1:10" x14ac:dyDescent="0.25">
      <c r="A18" s="4" t="s">
        <v>20</v>
      </c>
      <c r="B18" s="4" t="s">
        <v>22</v>
      </c>
      <c r="C18" s="17">
        <v>79</v>
      </c>
      <c r="E18" s="4" t="s">
        <v>20</v>
      </c>
      <c r="F18" s="4" t="s">
        <v>22</v>
      </c>
      <c r="G18" s="17">
        <v>93</v>
      </c>
      <c r="I18" s="54">
        <f>G18+C18</f>
        <v>172</v>
      </c>
      <c r="J18" s="55" t="s">
        <v>22</v>
      </c>
    </row>
    <row r="19" spans="1:10" ht="26" x14ac:dyDescent="0.3">
      <c r="A19" s="2" t="s">
        <v>35</v>
      </c>
      <c r="B19" s="4"/>
      <c r="C19" s="9">
        <f>SUM(C17:C18)</f>
        <v>97</v>
      </c>
      <c r="E19" s="2" t="s">
        <v>35</v>
      </c>
      <c r="F19" s="4"/>
      <c r="G19" s="9">
        <f>SUM(G17:G18)</f>
        <v>131</v>
      </c>
      <c r="I19" s="54"/>
      <c r="J19" s="54"/>
    </row>
    <row r="20" spans="1:10" ht="13" x14ac:dyDescent="0.3">
      <c r="A20" s="2"/>
      <c r="B20" s="4"/>
      <c r="E20" s="2"/>
      <c r="F20" s="4"/>
      <c r="I20" s="54"/>
      <c r="J20" s="54"/>
    </row>
    <row r="21" spans="1:10" x14ac:dyDescent="0.25">
      <c r="A21" s="4" t="s">
        <v>23</v>
      </c>
      <c r="B21" s="4" t="s">
        <v>23</v>
      </c>
      <c r="C21" s="33">
        <v>60</v>
      </c>
      <c r="E21" s="4" t="s">
        <v>23</v>
      </c>
      <c r="F21" s="4" t="s">
        <v>23</v>
      </c>
      <c r="G21" s="33">
        <v>26</v>
      </c>
      <c r="I21" s="54">
        <f>G21+C21</f>
        <v>86</v>
      </c>
      <c r="J21" s="55" t="s">
        <v>23</v>
      </c>
    </row>
    <row r="22" spans="1:10" ht="13" x14ac:dyDescent="0.3">
      <c r="A22" s="2" t="s">
        <v>36</v>
      </c>
      <c r="B22" s="4"/>
      <c r="C22" s="32">
        <f>SUM(C21)</f>
        <v>60</v>
      </c>
      <c r="E22" s="2" t="s">
        <v>36</v>
      </c>
      <c r="F22" s="4"/>
      <c r="G22" s="11">
        <f>SUM(G21)</f>
        <v>26</v>
      </c>
      <c r="I22" s="54"/>
      <c r="J22" s="54"/>
    </row>
    <row r="23" spans="1:10" ht="13" x14ac:dyDescent="0.3">
      <c r="A23" s="2"/>
      <c r="B23" s="4"/>
      <c r="E23" s="2"/>
      <c r="F23" s="4"/>
      <c r="I23" s="54"/>
      <c r="J23" s="54"/>
    </row>
    <row r="24" spans="1:10" x14ac:dyDescent="0.25">
      <c r="A24" s="4" t="s">
        <v>24</v>
      </c>
      <c r="B24" s="4" t="s">
        <v>24</v>
      </c>
      <c r="C24" s="33">
        <v>6</v>
      </c>
      <c r="I24" s="54">
        <f>G24+C24</f>
        <v>6</v>
      </c>
      <c r="J24" s="55" t="s">
        <v>53</v>
      </c>
    </row>
    <row r="25" spans="1:10" ht="26" x14ac:dyDescent="0.3">
      <c r="A25" s="2" t="s">
        <v>37</v>
      </c>
      <c r="B25" s="4"/>
      <c r="C25" s="11">
        <f>SUM(C24)</f>
        <v>6</v>
      </c>
      <c r="I25" s="54"/>
      <c r="J25" s="54"/>
    </row>
    <row r="26" spans="1:10" ht="13" x14ac:dyDescent="0.3">
      <c r="A26" s="2"/>
      <c r="B26" s="4"/>
      <c r="I26" s="54"/>
      <c r="J26" s="54"/>
    </row>
    <row r="27" spans="1:10" x14ac:dyDescent="0.25">
      <c r="A27" s="4" t="s">
        <v>25</v>
      </c>
      <c r="B27" s="4" t="s">
        <v>25</v>
      </c>
      <c r="C27" s="17">
        <v>9</v>
      </c>
      <c r="E27" s="4" t="s">
        <v>25</v>
      </c>
      <c r="F27" s="4" t="s">
        <v>25</v>
      </c>
      <c r="G27" s="17">
        <v>40</v>
      </c>
      <c r="I27" s="54">
        <f>G27+C27</f>
        <v>49</v>
      </c>
      <c r="J27" s="55" t="s">
        <v>25</v>
      </c>
    </row>
    <row r="28" spans="1:10" ht="26" x14ac:dyDescent="0.3">
      <c r="A28" s="2" t="s">
        <v>38</v>
      </c>
      <c r="B28" s="4"/>
      <c r="C28" s="9">
        <f>SUM(C27)</f>
        <v>9</v>
      </c>
      <c r="E28" s="2" t="s">
        <v>38</v>
      </c>
      <c r="F28" s="4"/>
      <c r="G28" s="9">
        <f>SUM(G27)</f>
        <v>40</v>
      </c>
      <c r="I28" s="54"/>
      <c r="J28" s="54"/>
    </row>
    <row r="29" spans="1:10" ht="13" x14ac:dyDescent="0.3">
      <c r="A29" s="2"/>
      <c r="B29" s="4"/>
      <c r="E29" s="2"/>
      <c r="F29" s="4"/>
      <c r="I29" s="54"/>
      <c r="J29" s="54"/>
    </row>
    <row r="30" spans="1:10" x14ac:dyDescent="0.25">
      <c r="A30" s="4" t="s">
        <v>26</v>
      </c>
      <c r="B30" s="4" t="s">
        <v>26</v>
      </c>
      <c r="C30" s="33">
        <v>7</v>
      </c>
      <c r="E30" s="4" t="s">
        <v>26</v>
      </c>
      <c r="F30" s="4" t="s">
        <v>26</v>
      </c>
      <c r="G30" s="16">
        <v>18</v>
      </c>
      <c r="I30" s="54">
        <f>G30+C30</f>
        <v>25</v>
      </c>
      <c r="J30" s="55" t="s">
        <v>54</v>
      </c>
    </row>
    <row r="31" spans="1:10" ht="13" x14ac:dyDescent="0.3">
      <c r="A31" s="2" t="s">
        <v>39</v>
      </c>
      <c r="B31" s="4"/>
      <c r="C31" s="9">
        <f>SUBTOTAL(9,C30:C30)</f>
        <v>7</v>
      </c>
      <c r="E31" s="3" t="s">
        <v>39</v>
      </c>
      <c r="F31" s="7"/>
      <c r="G31" s="9">
        <f ca="1">SUM(G30:G32)</f>
        <v>18</v>
      </c>
      <c r="I31" s="54"/>
      <c r="J31" s="54"/>
    </row>
    <row r="32" spans="1:10" ht="13" x14ac:dyDescent="0.3">
      <c r="A32" s="2"/>
      <c r="B32" s="4"/>
      <c r="E32" s="4"/>
      <c r="F32" s="49"/>
      <c r="I32" s="54"/>
      <c r="J32" s="54"/>
    </row>
    <row r="33" spans="1:10" ht="26" x14ac:dyDescent="0.3">
      <c r="A33" s="8" t="s">
        <v>30</v>
      </c>
      <c r="B33" s="4"/>
      <c r="C33" s="27">
        <f>SUM(C31+C28+C25+C22+C19+C15+C12+C8)</f>
        <v>317</v>
      </c>
      <c r="E33" s="3" t="s">
        <v>31</v>
      </c>
      <c r="F33" s="7"/>
      <c r="G33" s="9">
        <f ca="1">SUM(G31+G28+G22+G19+G15+G12+G8+G4)</f>
        <v>370</v>
      </c>
      <c r="I33" s="56">
        <f>SUM(I3:I32)</f>
        <v>687</v>
      </c>
      <c r="J33" s="54"/>
    </row>
    <row r="34" spans="1:10" ht="13" x14ac:dyDescent="0.3">
      <c r="E34" s="3"/>
      <c r="F34" s="7"/>
    </row>
    <row r="36" spans="1:10" ht="13" x14ac:dyDescent="0.3">
      <c r="E36" s="3"/>
      <c r="F36" s="7"/>
      <c r="G36" s="28"/>
    </row>
    <row r="37" spans="1:10" ht="13" x14ac:dyDescent="0.3">
      <c r="E37" s="3"/>
      <c r="F37" s="7"/>
    </row>
    <row r="38" spans="1:10" ht="13" x14ac:dyDescent="0.3">
      <c r="E38" s="3"/>
      <c r="F38" s="7"/>
      <c r="G38" s="9"/>
    </row>
  </sheetData>
  <printOptions gridLines="1"/>
  <pageMargins left="0.7" right="0.7" top="0.75" bottom="0.75" header="0.3" footer="0.3"/>
  <pageSetup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Graduate Enrollment</vt:lpstr>
      <vt:lpstr>Sheet1</vt:lpstr>
      <vt:lpstr>'Graduate Enrollment'!Print_Area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Davidson</dc:creator>
  <cp:lastModifiedBy>April Davidson</cp:lastModifiedBy>
  <cp:lastPrinted>2023-09-29T17:38:44Z</cp:lastPrinted>
  <dcterms:created xsi:type="dcterms:W3CDTF">2007-12-17T20:28:56Z</dcterms:created>
  <dcterms:modified xsi:type="dcterms:W3CDTF">2025-11-15T00:51:48Z</dcterms:modified>
</cp:coreProperties>
</file>